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pivotCache/pivotCacheDefinition10.xml" ContentType="application/vnd.openxmlformats-officedocument.spreadsheetml.pivotCacheDefinition+xml"/>
  <Override PartName="/xl/pivotCache/pivotCacheDefinition11.xml" ContentType="application/vnd.openxmlformats-officedocument.spreadsheetml.pivotCacheDefinition+xml"/>
  <Override PartName="/xl/pivotCache/pivotCacheDefinition12.xml" ContentType="application/vnd.openxmlformats-officedocument.spreadsheetml.pivotCacheDefinition+xml"/>
  <Override PartName="/xl/pivotCache/pivotCacheDefinition13.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2.xml" ContentType="application/vnd.openxmlformats-officedocument.drawing+xml"/>
  <Override PartName="/xl/slicers/slicer2.xml" ContentType="application/vnd.ms-excel.slicer+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tables/table2.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628"/>
  <workbookPr codeName="ThisWorkbook" defaultThemeVersion="202300"/>
  <mc:AlternateContent xmlns:mc="http://schemas.openxmlformats.org/markup-compatibility/2006">
    <mc:Choice Requires="x15">
      <x15ac:absPath xmlns:x15ac="http://schemas.microsoft.com/office/spreadsheetml/2010/11/ac" url="C:\Users\HP\OneDrive\Documents\"/>
    </mc:Choice>
  </mc:AlternateContent>
  <xr:revisionPtr revIDLastSave="0" documentId="8_{C0C44653-A027-4224-8C74-F3507E0703DB}" xr6:coauthVersionLast="47" xr6:coauthVersionMax="47" xr10:uidLastSave="{00000000-0000-0000-0000-000000000000}"/>
  <bookViews>
    <workbookView xWindow="-110" yWindow="-110" windowWidth="19420" windowHeight="10300" firstSheet="1" activeTab="1" xr2:uid="{31C2352D-44F2-4488-B343-A7E704EEEF82}"/>
  </bookViews>
  <sheets>
    <sheet name="Sheet1" sheetId="4" state="hidden" r:id="rId1"/>
    <sheet name="ANALYSIS" sheetId="2" r:id="rId2"/>
    <sheet name="Dashboard" sheetId="3" r:id="rId3"/>
    <sheet name="manchester city(1)" sheetId="1" r:id="rId4"/>
  </sheets>
  <definedNames>
    <definedName name="_xlcn.WorksheetConnection_manchestercity1.xlsxManCity" hidden="1">ManCity[]</definedName>
    <definedName name="ExternalData_1" localSheetId="0" hidden="1">Sheet1!$A$3:$G$52</definedName>
    <definedName name="Slicer_Opposition1">#N/A</definedName>
  </definedNames>
  <calcPr calcId="191029"/>
  <pivotCaches>
    <pivotCache cacheId="175" r:id="rId5"/>
    <pivotCache cacheId="178" r:id="rId6"/>
    <pivotCache cacheId="181" r:id="rId7"/>
    <pivotCache cacheId="184" r:id="rId8"/>
    <pivotCache cacheId="187" r:id="rId9"/>
    <pivotCache cacheId="190" r:id="rId10"/>
    <pivotCache cacheId="193" r:id="rId11"/>
    <pivotCache cacheId="196" r:id="rId12"/>
    <pivotCache cacheId="199" r:id="rId13"/>
    <pivotCache cacheId="202" r:id="rId14"/>
    <pivotCache cacheId="205" r:id="rId15"/>
    <pivotCache cacheId="208" r:id="rId16"/>
  </pivotCaches>
  <extLst>
    <ext xmlns:x14="http://schemas.microsoft.com/office/spreadsheetml/2009/9/main" uri="{876F7934-8845-4945-9796-88D515C7AA90}">
      <x14:pivotCaches>
        <pivotCache cacheId="28" r:id="rId17"/>
      </x14:pivotCaches>
    </ext>
    <ext xmlns:x14="http://schemas.microsoft.com/office/spreadsheetml/2009/9/main" uri="{BBE1A952-AA13-448e-AADC-164F8A28A991}">
      <x14:slicerCaches>
        <x14:slicerCache r:id="rId18"/>
      </x14:slicerCaches>
    </ext>
    <ext xmlns:x14="http://schemas.microsoft.com/office/spreadsheetml/2009/9/main" uri="{79F54976-1DA5-4618-B147-4CDE4B953A38}">
      <x14:workbookPr/>
    </ext>
    <ext xmlns:x15="http://schemas.microsoft.com/office/spreadsheetml/2010/11/main" uri="{FCE2AD5D-F65C-4FA6-A056-5C36A1767C68}">
      <x15:dataModel>
        <x15:modelTables>
          <x15:modelTable id="ManCity" name="ManCity" connection="WorksheetConnection_manchester city(1).xlsx!ManCity"/>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L5" i="2" l="1"/>
  <c r="J5" i="2"/>
  <c r="B5" i="2"/>
  <c r="T5" i="2"/>
  <c r="D5" i="2"/>
  <c r="H5" i="2"/>
  <c r="N5" i="2"/>
  <c r="F5" i="2"/>
  <c r="B10" i="2"/>
  <c r="R5" i="2"/>
  <c r="D10" i="2"/>
  <c r="P5" i="2"/>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EF32700-83D7-4705-AF56-E42402EC2AA2}" keepAlive="1" name="ModelConnection_ExternalData_1" description="Data Model" type="5" refreshedVersion="8" minRefreshableVersion="5" saveData="1">
    <dbPr connection="Data Model Connection" command="DRILLTHROUGH MAXROWS 1000 SELECT FROM [Model] WHERE ([Measures].[Total Games Won]) RETURN [$ManCity].[Opposition],[$ManCity].[Games Played],[$ManCity].[Games Window],[$ManCity].[Games Drawn],[$ManCity].[Games Lost],[$ManCity].[Goals For],[$ManCity].[Goals Against]" commandType="4"/>
    <extLst>
      <ext xmlns:x15="http://schemas.microsoft.com/office/spreadsheetml/2010/11/main" uri="{DE250136-89BD-433C-8126-D09CA5730AF9}">
        <x15:connection id="" model="1"/>
      </ext>
    </extLst>
  </connection>
  <connection id="2" xr16:uid="{67E90DB1-0239-4836-B53C-358837B40C2C}"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 id="3" xr16:uid="{5A3209CF-8C4A-4DC2-BA1C-574D36AF6DF3}" name="WorksheetConnection_manchester city(1).xlsx!ManCity" type="102" refreshedVersion="8" minRefreshableVersion="5">
    <extLst>
      <ext xmlns:x15="http://schemas.microsoft.com/office/spreadsheetml/2010/11/main" uri="{DE250136-89BD-433C-8126-D09CA5730AF9}">
        <x15:connection id="ManCity">
          <x15:rangePr sourceName="_xlcn.WorksheetConnection_manchestercity1.xlsxManCity"/>
        </x15:connection>
      </ext>
    </extLst>
  </connection>
</connections>
</file>

<file path=xl/sharedStrings.xml><?xml version="1.0" encoding="utf-8"?>
<sst xmlns="http://schemas.openxmlformats.org/spreadsheetml/2006/main" count="125" uniqueCount="76">
  <si>
    <t>Opposition</t>
  </si>
  <si>
    <t>Games Played</t>
  </si>
  <si>
    <t>Games Window</t>
  </si>
  <si>
    <t>Games Drawn</t>
  </si>
  <si>
    <t>Games Lost</t>
  </si>
  <si>
    <t>Goals For</t>
  </si>
  <si>
    <t>Goals Against</t>
  </si>
  <si>
    <t>AFC Bournemouth</t>
  </si>
  <si>
    <t>Arsenal</t>
  </si>
  <si>
    <t>Aston Villa</t>
  </si>
  <si>
    <t>Birmingham City</t>
  </si>
  <si>
    <t>Blackburn Rovers</t>
  </si>
  <si>
    <t>Blackpool</t>
  </si>
  <si>
    <t>Bolton Wanderers</t>
  </si>
  <si>
    <t>Bradford City</t>
  </si>
  <si>
    <t>Brentford</t>
  </si>
  <si>
    <t>Brighton and Hove Albion</t>
  </si>
  <si>
    <t>Burnley</t>
  </si>
  <si>
    <t>Cardiff City</t>
  </si>
  <si>
    <t>Charlton Athletic</t>
  </si>
  <si>
    <t>Chelsea</t>
  </si>
  <si>
    <t>Coventry City</t>
  </si>
  <si>
    <t>Crystal Palace</t>
  </si>
  <si>
    <t>Derby County</t>
  </si>
  <si>
    <t>Everton</t>
  </si>
  <si>
    <t>Fulham</t>
  </si>
  <si>
    <t>Huddersfield Town</t>
  </si>
  <si>
    <t>Hull City</t>
  </si>
  <si>
    <t>Ipswich Town</t>
  </si>
  <si>
    <t>Leeds United</t>
  </si>
  <si>
    <t>Leicester City</t>
  </si>
  <si>
    <t>Liverpool</t>
  </si>
  <si>
    <t>Luton Town</t>
  </si>
  <si>
    <t>Manchester United</t>
  </si>
  <si>
    <t>Middlesbrough</t>
  </si>
  <si>
    <t>Newcastle United</t>
  </si>
  <si>
    <t>Norwich City</t>
  </si>
  <si>
    <t>Nottingham Forest</t>
  </si>
  <si>
    <t>Oldham Athletic</t>
  </si>
  <si>
    <t>Portsmouth</t>
  </si>
  <si>
    <t>Queens Park Rangers</t>
  </si>
  <si>
    <t>Reading</t>
  </si>
  <si>
    <t>Sheffield United</t>
  </si>
  <si>
    <t>Sheffield Wednesday</t>
  </si>
  <si>
    <t>Southampton</t>
  </si>
  <si>
    <t>Stoke City</t>
  </si>
  <si>
    <t>Sunderland</t>
  </si>
  <si>
    <t>Swansea City</t>
  </si>
  <si>
    <t>Swindon Town</t>
  </si>
  <si>
    <t>Tottenham Hotspur</t>
  </si>
  <si>
    <t>Watford</t>
  </si>
  <si>
    <t>West Bromwich Albion</t>
  </si>
  <si>
    <t>West Ham United</t>
  </si>
  <si>
    <t>Wigan Athletic</t>
  </si>
  <si>
    <t>Wimbledon</t>
  </si>
  <si>
    <t>Wolverhampton Wanderers</t>
  </si>
  <si>
    <t>Win Rate%</t>
  </si>
  <si>
    <t>Loss Rate%</t>
  </si>
  <si>
    <t>Draw Rate%</t>
  </si>
  <si>
    <t>Total Matches Played</t>
  </si>
  <si>
    <t>Total Games Won</t>
  </si>
  <si>
    <t>Total Games Lost</t>
  </si>
  <si>
    <t>Total Games Drawn</t>
  </si>
  <si>
    <t>Total Goals For</t>
  </si>
  <si>
    <t>Total Goals Against</t>
  </si>
  <si>
    <t>Goal Difference</t>
  </si>
  <si>
    <t>Selected Goals Against</t>
  </si>
  <si>
    <t>Selected Goals For</t>
  </si>
  <si>
    <t>ManCity[Opposition]</t>
  </si>
  <si>
    <t>ManCity[Games Played]</t>
  </si>
  <si>
    <t>ManCity[Games Window]</t>
  </si>
  <si>
    <t>ManCity[Games Drawn]</t>
  </si>
  <si>
    <t>ManCity[Games Lost]</t>
  </si>
  <si>
    <t>ManCity[Goals For]</t>
  </si>
  <si>
    <t>ManCity[Goals Against]</t>
  </si>
  <si>
    <t>Data returned for Total Games Won (First 1000 rows).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</si>
</sst>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2">
    <numFmt numFmtId="164" formatCode="0.0"/>
    <numFmt numFmtId="165" formatCode="0&quot;%&quot;"/>
  </numFmts>
  <fonts count="18" x14ac:knownFonts="1">
    <font>
      <sz val="11"/>
      <color theme="1"/>
      <name val="Aptos Narrow"/>
      <family val="2"/>
      <scheme val="minor"/>
    </font>
    <font>
      <sz val="11"/>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b/>
      <sz val="11"/>
      <color theme="1"/>
      <name val="Aptos Narrow"/>
      <family val="2"/>
      <scheme val="minor"/>
    </font>
    <font>
      <sz val="11"/>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7">
    <xf numFmtId="0" fontId="0" fillId="0" borderId="0" xfId="0"/>
    <xf numFmtId="2" fontId="0" fillId="0" borderId="0" xfId="0" applyNumberFormat="1"/>
    <xf numFmtId="164" fontId="0" fillId="0" borderId="0" xfId="0" applyNumberFormat="1"/>
    <xf numFmtId="1" fontId="0" fillId="0" borderId="0" xfId="0" applyNumberFormat="1"/>
    <xf numFmtId="0" fontId="16" fillId="0" borderId="0" xfId="0" applyFont="1"/>
    <xf numFmtId="165" fontId="0" fillId="0" borderId="0" xfId="0" applyNumberFormat="1"/>
    <xf numFmtId="0" fontId="0" fillId="0" borderId="0" xfId="0" applyNumberFormat="1"/>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
    <dxf>
      <font>
        <b/>
        <i val="0"/>
        <sz val="12"/>
        <color theme="0"/>
        <name val="Calibri"/>
        <family val="2"/>
      </font>
      <border diagonalUp="0" diagonalDown="0">
        <left/>
        <right/>
        <top/>
        <bottom/>
        <vertical/>
        <horizontal/>
      </border>
    </dxf>
    <dxf>
      <fill>
        <patternFill>
          <bgColor rgb="FF131313"/>
        </patternFill>
      </fill>
      <border diagonalUp="0" diagonalDown="0">
        <left/>
        <right/>
        <top/>
        <bottom/>
        <vertical/>
        <horizontal/>
      </border>
    </dxf>
  </dxfs>
  <tableStyles count="1" defaultTableStyle="TableStyleMedium2" defaultPivotStyle="PivotStyleLight16">
    <tableStyle name="Slicer Style 1" pivot="0" table="0" count="10" xr9:uid="{C351CC60-1031-429E-9C2A-4AB4B39D29D0}">
      <tableStyleElement type="wholeTable" dxfId="1"/>
      <tableStyleElement type="headerRow" dxfId="0"/>
    </tableStyle>
  </tableStyles>
  <colors>
    <mruColors>
      <color rgb="FF131313"/>
      <color rgb="FF282828"/>
      <color rgb="FFF60000"/>
      <color rgb="FF606060"/>
      <color rgb="FF717171"/>
      <color rgb="FF443B5F"/>
      <color rgb="FF3A2971"/>
      <color rgb="FF042433"/>
      <color rgb="FF394B77"/>
      <color rgb="FF3B4179"/>
    </mruColors>
  </colors>
  <extLst>
    <ext xmlns:x14="http://schemas.microsoft.com/office/spreadsheetml/2009/9/main" uri="{46F421CA-312F-682f-3DD2-61675219B42D}">
      <x14:dxfs count="8">
        <dxf>
          <font>
            <sz val="10"/>
            <color theme="0"/>
            <name val="Calibri"/>
            <family val="2"/>
          </font>
          <fill>
            <patternFill>
              <bgColor rgb="FF0070C0"/>
            </patternFill>
          </fill>
          <border diagonalUp="0" diagonalDown="0">
            <left/>
            <right/>
            <top/>
            <bottom/>
            <vertical/>
            <horizontal/>
          </border>
        </dxf>
        <dxf>
          <font>
            <sz val="10"/>
            <color theme="0"/>
            <name val="Calibri"/>
            <family val="2"/>
          </font>
          <border diagonalUp="0" diagonalDown="0">
            <left/>
            <right/>
            <top/>
            <bottom/>
            <vertical/>
            <horizontal/>
          </border>
        </dxf>
        <dxf>
          <font>
            <sz val="10"/>
            <color theme="0"/>
            <name val="Calibri"/>
            <family val="2"/>
          </font>
          <fill>
            <patternFill>
              <bgColor rgb="FF0070C0"/>
            </patternFill>
          </fill>
          <border diagonalUp="0" diagonalDown="0">
            <left/>
            <right/>
            <top/>
            <bottom/>
            <vertical/>
            <horizontal/>
          </border>
        </dxf>
        <dxf>
          <font>
            <sz val="10"/>
            <color theme="0"/>
            <name val="Calibri"/>
            <family val="2"/>
          </font>
          <fill>
            <patternFill>
              <bgColor rgb="FF666666"/>
            </patternFill>
          </fill>
          <border diagonalUp="0" diagonalDown="0">
            <left/>
            <right/>
            <top/>
            <bottom/>
            <vertical/>
            <horizontal/>
          </border>
        </dxf>
        <dxf>
          <font>
            <sz val="10"/>
            <color theme="0"/>
            <name val="Calibri"/>
            <family val="2"/>
            <scheme val="none"/>
          </font>
          <fill>
            <patternFill>
              <bgColor rgb="FF0070C0"/>
            </patternFill>
          </fill>
          <border diagonalUp="0" diagonalDown="0">
            <left/>
            <right/>
            <top/>
            <bottom/>
            <vertical/>
            <horizontal/>
          </border>
        </dxf>
        <dxf>
          <font>
            <sz val="10"/>
            <color theme="0"/>
            <name val="Calibri"/>
            <family val="2"/>
            <scheme val="none"/>
          </font>
          <fill>
            <patternFill>
              <bgColor rgb="FF0070C0"/>
            </patternFill>
          </fill>
          <border diagonalUp="0" diagonalDown="0">
            <left/>
            <right/>
            <top/>
            <bottom/>
            <vertical/>
            <horizontal/>
          </border>
        </dxf>
        <dxf>
          <font>
            <sz val="10"/>
            <color theme="0"/>
            <name val="Calibri"/>
            <family val="2"/>
          </font>
          <border diagonalUp="0" diagonalDown="0">
            <left/>
            <right/>
            <top/>
            <bottom/>
            <vertical/>
            <horizontal/>
          </border>
        </dxf>
        <dxf>
          <font>
            <sz val="10"/>
            <color theme="2"/>
            <name val="Calibri"/>
            <family val="2"/>
          </font>
          <border diagonalUp="0" diagonalDown="0">
            <left/>
            <right/>
            <top/>
            <bottom/>
            <vertical/>
            <horizontal/>
          </border>
        </dxf>
      </x14:dxfs>
    </ext>
    <ext xmlns:x14="http://schemas.microsoft.com/office/spreadsheetml/2009/9/main" uri="{EB79DEF2-80B8-43e5-95BD-54CBDDF9020C}">
      <x14:slicerStyles defaultSlicerStyle="SlicerStyleLight1">
        <x14:slicerStyle name="Slicer Style 1">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pivotCacheDefinition" Target="pivotCache/pivotCacheDefinition9.xml"/><Relationship Id="rId18" Type="http://schemas.microsoft.com/office/2007/relationships/slicerCache" Target="slicerCaches/slicerCache1.xml"/><Relationship Id="rId26" Type="http://schemas.openxmlformats.org/officeDocument/2006/relationships/customXml" Target="../customXml/item2.xml"/><Relationship Id="rId39" Type="http://schemas.openxmlformats.org/officeDocument/2006/relationships/customXml" Target="../customXml/item15.xml"/><Relationship Id="rId21" Type="http://schemas.openxmlformats.org/officeDocument/2006/relationships/styles" Target="styles.xml"/><Relationship Id="rId34" Type="http://schemas.openxmlformats.org/officeDocument/2006/relationships/customXml" Target="../customXml/item10.xml"/><Relationship Id="rId42" Type="http://schemas.openxmlformats.org/officeDocument/2006/relationships/customXml" Target="../customXml/item18.xml"/><Relationship Id="rId47" Type="http://schemas.openxmlformats.org/officeDocument/2006/relationships/customXml" Target="../customXml/item23.xml"/><Relationship Id="rId50" Type="http://schemas.openxmlformats.org/officeDocument/2006/relationships/customXml" Target="../customXml/item26.xml"/><Relationship Id="rId7" Type="http://schemas.openxmlformats.org/officeDocument/2006/relationships/pivotCacheDefinition" Target="pivotCache/pivotCacheDefinition3.xml"/><Relationship Id="rId2" Type="http://schemas.openxmlformats.org/officeDocument/2006/relationships/worksheet" Target="worksheets/sheet2.xml"/><Relationship Id="rId16" Type="http://schemas.openxmlformats.org/officeDocument/2006/relationships/pivotCacheDefinition" Target="pivotCache/pivotCacheDefinition12.xml"/><Relationship Id="rId29" Type="http://schemas.openxmlformats.org/officeDocument/2006/relationships/customXml" Target="../customXml/item5.xml"/><Relationship Id="rId11" Type="http://schemas.openxmlformats.org/officeDocument/2006/relationships/pivotCacheDefinition" Target="pivotCache/pivotCacheDefinition7.xml"/><Relationship Id="rId24" Type="http://schemas.openxmlformats.org/officeDocument/2006/relationships/calcChain" Target="calcChain.xml"/><Relationship Id="rId32" Type="http://schemas.openxmlformats.org/officeDocument/2006/relationships/customXml" Target="../customXml/item8.xml"/><Relationship Id="rId37" Type="http://schemas.openxmlformats.org/officeDocument/2006/relationships/customXml" Target="../customXml/item13.xml"/><Relationship Id="rId40" Type="http://schemas.openxmlformats.org/officeDocument/2006/relationships/customXml" Target="../customXml/item16.xml"/><Relationship Id="rId45" Type="http://schemas.openxmlformats.org/officeDocument/2006/relationships/customXml" Target="../customXml/item21.xml"/><Relationship Id="rId53" Type="http://schemas.openxmlformats.org/officeDocument/2006/relationships/customXml" Target="../customXml/item29.xml"/><Relationship Id="rId5" Type="http://schemas.openxmlformats.org/officeDocument/2006/relationships/pivotCacheDefinition" Target="pivotCache/pivotCacheDefinition1.xml"/><Relationship Id="rId10" Type="http://schemas.openxmlformats.org/officeDocument/2006/relationships/pivotCacheDefinition" Target="pivotCache/pivotCacheDefinition6.xml"/><Relationship Id="rId19" Type="http://schemas.openxmlformats.org/officeDocument/2006/relationships/theme" Target="theme/theme1.xml"/><Relationship Id="rId31" Type="http://schemas.openxmlformats.org/officeDocument/2006/relationships/customXml" Target="../customXml/item7.xml"/><Relationship Id="rId44" Type="http://schemas.openxmlformats.org/officeDocument/2006/relationships/customXml" Target="../customXml/item20.xml"/><Relationship Id="rId52" Type="http://schemas.openxmlformats.org/officeDocument/2006/relationships/customXml" Target="../customXml/item28.xml"/><Relationship Id="rId4" Type="http://schemas.openxmlformats.org/officeDocument/2006/relationships/worksheet" Target="worksheets/sheet4.xml"/><Relationship Id="rId9" Type="http://schemas.openxmlformats.org/officeDocument/2006/relationships/pivotCacheDefinition" Target="pivotCache/pivotCacheDefinition5.xml"/><Relationship Id="rId14" Type="http://schemas.openxmlformats.org/officeDocument/2006/relationships/pivotCacheDefinition" Target="pivotCache/pivotCacheDefinition10.xml"/><Relationship Id="rId22" Type="http://schemas.openxmlformats.org/officeDocument/2006/relationships/sharedStrings" Target="sharedStrings.xml"/><Relationship Id="rId27" Type="http://schemas.openxmlformats.org/officeDocument/2006/relationships/customXml" Target="../customXml/item3.xml"/><Relationship Id="rId30" Type="http://schemas.openxmlformats.org/officeDocument/2006/relationships/customXml" Target="../customXml/item6.xml"/><Relationship Id="rId35" Type="http://schemas.openxmlformats.org/officeDocument/2006/relationships/customXml" Target="../customXml/item11.xml"/><Relationship Id="rId43" Type="http://schemas.openxmlformats.org/officeDocument/2006/relationships/customXml" Target="../customXml/item19.xml"/><Relationship Id="rId48" Type="http://schemas.openxmlformats.org/officeDocument/2006/relationships/customXml" Target="../customXml/item24.xml"/><Relationship Id="rId8" Type="http://schemas.openxmlformats.org/officeDocument/2006/relationships/pivotCacheDefinition" Target="pivotCache/pivotCacheDefinition4.xml"/><Relationship Id="rId51" Type="http://schemas.openxmlformats.org/officeDocument/2006/relationships/customXml" Target="../customXml/item27.xml"/><Relationship Id="rId3" Type="http://schemas.openxmlformats.org/officeDocument/2006/relationships/worksheet" Target="worksheets/sheet3.xml"/><Relationship Id="rId12" Type="http://schemas.openxmlformats.org/officeDocument/2006/relationships/pivotCacheDefinition" Target="pivotCache/pivotCacheDefinition8.xml"/><Relationship Id="rId17" Type="http://schemas.openxmlformats.org/officeDocument/2006/relationships/pivotCacheDefinition" Target="pivotCache/pivotCacheDefinition13.xml"/><Relationship Id="rId25" Type="http://schemas.openxmlformats.org/officeDocument/2006/relationships/customXml" Target="../customXml/item1.xml"/><Relationship Id="rId33" Type="http://schemas.openxmlformats.org/officeDocument/2006/relationships/customXml" Target="../customXml/item9.xml"/><Relationship Id="rId38" Type="http://schemas.openxmlformats.org/officeDocument/2006/relationships/customXml" Target="../customXml/item14.xml"/><Relationship Id="rId46" Type="http://schemas.openxmlformats.org/officeDocument/2006/relationships/customXml" Target="../customXml/item22.xml"/><Relationship Id="rId20" Type="http://schemas.openxmlformats.org/officeDocument/2006/relationships/connections" Target="connections.xml"/><Relationship Id="rId41" Type="http://schemas.openxmlformats.org/officeDocument/2006/relationships/customXml" Target="../customXml/item17.xml"/><Relationship Id="rId1" Type="http://schemas.openxmlformats.org/officeDocument/2006/relationships/worksheet" Target="worksheets/sheet1.xml"/><Relationship Id="rId6" Type="http://schemas.openxmlformats.org/officeDocument/2006/relationships/pivotCacheDefinition" Target="pivotCache/pivotCacheDefinition2.xml"/><Relationship Id="rId15" Type="http://schemas.openxmlformats.org/officeDocument/2006/relationships/pivotCacheDefinition" Target="pivotCache/pivotCacheDefinition11.xml"/><Relationship Id="rId23" Type="http://schemas.openxmlformats.org/officeDocument/2006/relationships/powerPivotData" Target="model/item.data"/><Relationship Id="rId28" Type="http://schemas.openxmlformats.org/officeDocument/2006/relationships/customXml" Target="../customXml/item4.xml"/><Relationship Id="rId36" Type="http://schemas.openxmlformats.org/officeDocument/2006/relationships/customXml" Target="../customXml/item12.xml"/><Relationship Id="rId49" Type="http://schemas.openxmlformats.org/officeDocument/2006/relationships/customXml" Target="../customXml/item2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dLbls>
          <c:showLegendKey val="0"/>
          <c:showVal val="0"/>
          <c:showCatName val="0"/>
          <c:showSerName val="0"/>
          <c:showPercent val="0"/>
          <c:showBubbleSize val="0"/>
          <c:showLeaderLines val="0"/>
        </c:dLbls>
        <c:firstSliceAng val="180"/>
        <c:holeSize val="75"/>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solidFill>
                <a:srgbClr val="0070C0"/>
              </a:solidFill>
              <a:ln w="19050">
                <a:noFill/>
              </a:ln>
              <a:effectLst/>
            </c:spPr>
            <c:extLst>
              <c:ext xmlns:c16="http://schemas.microsoft.com/office/drawing/2014/chart" uri="{C3380CC4-5D6E-409C-BE32-E72D297353CC}">
                <c16:uniqueId val="{00000001-F269-4B17-90FF-81371B4AFF12}"/>
              </c:ext>
            </c:extLst>
          </c:dPt>
          <c:dPt>
            <c:idx val="1"/>
            <c:bubble3D val="0"/>
            <c:spPr>
              <a:solidFill>
                <a:schemeClr val="bg1">
                  <a:lumMod val="50000"/>
                  <a:alpha val="40000"/>
                </a:schemeClr>
              </a:solidFill>
              <a:ln w="19050">
                <a:noFill/>
              </a:ln>
              <a:effectLst/>
            </c:spPr>
            <c:extLst>
              <c:ext xmlns:c16="http://schemas.microsoft.com/office/drawing/2014/chart" uri="{C3380CC4-5D6E-409C-BE32-E72D297353CC}">
                <c16:uniqueId val="{00000003-F269-4B17-90FF-81371B4AFF12}"/>
              </c:ext>
            </c:extLst>
          </c:dPt>
          <c:dPt>
            <c:idx val="2"/>
            <c:bubble3D val="0"/>
            <c:spPr>
              <a:solidFill>
                <a:schemeClr val="bg1">
                  <a:lumMod val="50000"/>
                  <a:alpha val="40000"/>
                </a:schemeClr>
              </a:solidFill>
              <a:ln w="19050">
                <a:noFill/>
              </a:ln>
              <a:effectLst/>
            </c:spPr>
            <c:extLst>
              <c:ext xmlns:c16="http://schemas.microsoft.com/office/drawing/2014/chart" uri="{C3380CC4-5D6E-409C-BE32-E72D297353CC}">
                <c16:uniqueId val="{00000005-F269-4B17-90FF-81371B4AFF12}"/>
              </c:ext>
            </c:extLst>
          </c:dPt>
          <c:val>
            <c:numRef>
              <c:f>(ANALYSIS!$B$5,ANALYSIS!$D$5,ANALYSIS!$F$5)</c:f>
              <c:numCache>
                <c:formatCode>0"%"</c:formatCode>
                <c:ptCount val="3"/>
                <c:pt idx="0">
                  <c:v>11.224489795918368</c:v>
                </c:pt>
                <c:pt idx="1">
                  <c:v>6.0408163265306118</c:v>
                </c:pt>
                <c:pt idx="2">
                  <c:v>4.6938775510204085</c:v>
                </c:pt>
              </c:numCache>
            </c:numRef>
          </c:val>
          <c:extLst>
            <c:ext xmlns:c16="http://schemas.microsoft.com/office/drawing/2014/chart" uri="{C3380CC4-5D6E-409C-BE32-E72D297353CC}">
              <c16:uniqueId val="{00000006-F269-4B17-90FF-81371B4AFF12}"/>
            </c:ext>
          </c:extLst>
        </c:ser>
        <c:dLbls>
          <c:showLegendKey val="0"/>
          <c:showVal val="0"/>
          <c:showCatName val="0"/>
          <c:showSerName val="0"/>
          <c:showPercent val="0"/>
          <c:showBubbleSize val="0"/>
          <c:showLeaderLines val="1"/>
        </c:dLbls>
        <c:firstSliceAng val="0"/>
        <c:holeSize val="83"/>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solidFill>
                <a:schemeClr val="bg1">
                  <a:lumMod val="50000"/>
                  <a:alpha val="40000"/>
                </a:schemeClr>
              </a:solidFill>
              <a:ln w="19050">
                <a:noFill/>
              </a:ln>
              <a:effectLst/>
            </c:spPr>
            <c:extLst>
              <c:ext xmlns:c16="http://schemas.microsoft.com/office/drawing/2014/chart" uri="{C3380CC4-5D6E-409C-BE32-E72D297353CC}">
                <c16:uniqueId val="{00000001-2EE7-43E3-9981-FE308DAC2FE5}"/>
              </c:ext>
            </c:extLst>
          </c:dPt>
          <c:dPt>
            <c:idx val="1"/>
            <c:bubble3D val="0"/>
            <c:spPr>
              <a:solidFill>
                <a:srgbClr val="C00000"/>
              </a:solidFill>
              <a:ln w="19050">
                <a:noFill/>
              </a:ln>
              <a:effectLst/>
            </c:spPr>
            <c:extLst>
              <c:ext xmlns:c16="http://schemas.microsoft.com/office/drawing/2014/chart" uri="{C3380CC4-5D6E-409C-BE32-E72D297353CC}">
                <c16:uniqueId val="{00000003-2EE7-43E3-9981-FE308DAC2FE5}"/>
              </c:ext>
            </c:extLst>
          </c:dPt>
          <c:dPt>
            <c:idx val="2"/>
            <c:bubble3D val="0"/>
            <c:spPr>
              <a:solidFill>
                <a:schemeClr val="bg1">
                  <a:lumMod val="50000"/>
                  <a:alpha val="40000"/>
                </a:schemeClr>
              </a:solidFill>
              <a:ln w="19050">
                <a:noFill/>
              </a:ln>
              <a:effectLst/>
            </c:spPr>
            <c:extLst>
              <c:ext xmlns:c16="http://schemas.microsoft.com/office/drawing/2014/chart" uri="{C3380CC4-5D6E-409C-BE32-E72D297353CC}">
                <c16:uniqueId val="{00000005-2EE7-43E3-9981-FE308DAC2FE5}"/>
              </c:ext>
            </c:extLst>
          </c:dPt>
          <c:val>
            <c:numRef>
              <c:f>(ANALYSIS!$B$5,ANALYSIS!$D$5,ANALYSIS!$F$5)</c:f>
              <c:numCache>
                <c:formatCode>0"%"</c:formatCode>
                <c:ptCount val="3"/>
                <c:pt idx="0">
                  <c:v>11.224489795918368</c:v>
                </c:pt>
                <c:pt idx="1">
                  <c:v>6.0408163265306118</c:v>
                </c:pt>
                <c:pt idx="2">
                  <c:v>4.6938775510204085</c:v>
                </c:pt>
              </c:numCache>
            </c:numRef>
          </c:val>
          <c:extLst>
            <c:ext xmlns:c16="http://schemas.microsoft.com/office/drawing/2014/chart" uri="{C3380CC4-5D6E-409C-BE32-E72D297353CC}">
              <c16:uniqueId val="{00000006-2EE7-43E3-9981-FE308DAC2FE5}"/>
            </c:ext>
          </c:extLst>
        </c:ser>
        <c:dLbls>
          <c:showLegendKey val="0"/>
          <c:showVal val="0"/>
          <c:showCatName val="0"/>
          <c:showSerName val="0"/>
          <c:showPercent val="0"/>
          <c:showBubbleSize val="0"/>
          <c:showLeaderLines val="1"/>
        </c:dLbls>
        <c:firstSliceAng val="215"/>
        <c:holeSize val="84"/>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doughnutChart>
        <c:varyColors val="1"/>
        <c:ser>
          <c:idx val="0"/>
          <c:order val="0"/>
          <c:spPr>
            <a:ln>
              <a:noFill/>
            </a:ln>
          </c:spPr>
          <c:dPt>
            <c:idx val="0"/>
            <c:bubble3D val="0"/>
            <c:spPr>
              <a:solidFill>
                <a:schemeClr val="bg1">
                  <a:lumMod val="50000"/>
                  <a:alpha val="40000"/>
                </a:schemeClr>
              </a:solidFill>
              <a:ln w="19050">
                <a:noFill/>
              </a:ln>
              <a:effectLst/>
            </c:spPr>
            <c:extLst>
              <c:ext xmlns:c16="http://schemas.microsoft.com/office/drawing/2014/chart" uri="{C3380CC4-5D6E-409C-BE32-E72D297353CC}">
                <c16:uniqueId val="{00000001-1B96-471A-84D4-8ED426188973}"/>
              </c:ext>
            </c:extLst>
          </c:dPt>
          <c:dPt>
            <c:idx val="1"/>
            <c:bubble3D val="0"/>
            <c:spPr>
              <a:solidFill>
                <a:schemeClr val="bg1">
                  <a:lumMod val="50000"/>
                  <a:alpha val="40000"/>
                </a:schemeClr>
              </a:solidFill>
              <a:ln w="19050">
                <a:noFill/>
              </a:ln>
              <a:effectLst/>
            </c:spPr>
            <c:extLst>
              <c:ext xmlns:c16="http://schemas.microsoft.com/office/drawing/2014/chart" uri="{C3380CC4-5D6E-409C-BE32-E72D297353CC}">
                <c16:uniqueId val="{00000003-1B96-471A-84D4-8ED426188973}"/>
              </c:ext>
            </c:extLst>
          </c:dPt>
          <c:dPt>
            <c:idx val="2"/>
            <c:bubble3D val="0"/>
            <c:spPr>
              <a:solidFill>
                <a:schemeClr val="bg1">
                  <a:lumMod val="50000"/>
                  <a:alpha val="94902"/>
                </a:schemeClr>
              </a:solidFill>
              <a:ln w="19050">
                <a:noFill/>
              </a:ln>
              <a:effectLst/>
            </c:spPr>
            <c:extLst>
              <c:ext xmlns:c16="http://schemas.microsoft.com/office/drawing/2014/chart" uri="{C3380CC4-5D6E-409C-BE32-E72D297353CC}">
                <c16:uniqueId val="{00000005-1B96-471A-84D4-8ED426188973}"/>
              </c:ext>
            </c:extLst>
          </c:dPt>
          <c:val>
            <c:numRef>
              <c:f>(ANALYSIS!$B$5,ANALYSIS!$D$5,ANALYSIS!$F$5)</c:f>
              <c:numCache>
                <c:formatCode>0"%"</c:formatCode>
                <c:ptCount val="3"/>
                <c:pt idx="0">
                  <c:v>11.224489795918368</c:v>
                </c:pt>
                <c:pt idx="1">
                  <c:v>6.0408163265306118</c:v>
                </c:pt>
                <c:pt idx="2">
                  <c:v>4.6938775510204085</c:v>
                </c:pt>
              </c:numCache>
            </c:numRef>
          </c:val>
          <c:extLst>
            <c:ext xmlns:c16="http://schemas.microsoft.com/office/drawing/2014/chart" uri="{C3380CC4-5D6E-409C-BE32-E72D297353CC}">
              <c16:uniqueId val="{00000006-1B96-471A-84D4-8ED426188973}"/>
            </c:ext>
          </c:extLst>
        </c:ser>
        <c:dLbls>
          <c:showLegendKey val="0"/>
          <c:showVal val="0"/>
          <c:showCatName val="0"/>
          <c:showSerName val="0"/>
          <c:showPercent val="0"/>
          <c:showBubbleSize val="0"/>
          <c:showLeaderLines val="1"/>
        </c:dLbls>
        <c:firstSliceAng val="127"/>
        <c:holeSize val="84"/>
      </c:doughnutChart>
      <c:spPr>
        <a:noFill/>
        <a:ln>
          <a:noFill/>
        </a:ln>
        <a:effectLst/>
      </c:spPr>
    </c:plotArea>
    <c:plotVisOnly val="1"/>
    <c:dispBlanksAs val="gap"/>
    <c:showDLblsOverMax val="0"/>
    <c:extLst>
      <c:ext xmlns:c16r3="http://schemas.microsoft.com/office/drawing/2017/03/chart" uri="{56B9EC1D-385E-4148-901F-78D8002777C0}">
        <c16r3:dataDisplayOptions16>
          <c16r3:dispNaAsBlank val="1"/>
        </c16r3:dataDisplayOptions16>
      </c:ext>
    </c:extLst>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8" Type="http://schemas.openxmlformats.org/officeDocument/2006/relationships/image" Target="../media/image5.png"/><Relationship Id="rId13" Type="http://schemas.openxmlformats.org/officeDocument/2006/relationships/chart" Target="../charts/chart4.xml"/><Relationship Id="rId3" Type="http://schemas.openxmlformats.org/officeDocument/2006/relationships/image" Target="../media/image2.png"/><Relationship Id="rId7" Type="http://schemas.microsoft.com/office/2007/relationships/hdphoto" Target="../media/hdphoto3.wdp"/><Relationship Id="rId12" Type="http://schemas.openxmlformats.org/officeDocument/2006/relationships/chart" Target="../charts/chart3.xml"/><Relationship Id="rId2" Type="http://schemas.microsoft.com/office/2007/relationships/hdphoto" Target="../media/hdphoto1.wdp"/><Relationship Id="rId1" Type="http://schemas.openxmlformats.org/officeDocument/2006/relationships/image" Target="../media/image1.png"/><Relationship Id="rId6" Type="http://schemas.openxmlformats.org/officeDocument/2006/relationships/image" Target="../media/image4.png"/><Relationship Id="rId11" Type="http://schemas.openxmlformats.org/officeDocument/2006/relationships/image" Target="../media/image6.png"/><Relationship Id="rId5" Type="http://schemas.openxmlformats.org/officeDocument/2006/relationships/image" Target="../media/image3.png"/><Relationship Id="rId10" Type="http://schemas.openxmlformats.org/officeDocument/2006/relationships/chart" Target="../charts/chart2.xml"/><Relationship Id="rId4" Type="http://schemas.microsoft.com/office/2007/relationships/hdphoto" Target="../media/hdphoto2.wdp"/><Relationship Id="rId9" Type="http://schemas.microsoft.com/office/2007/relationships/hdphoto" Target="../media/hdphoto4.wdp"/></Relationships>
</file>

<file path=xl/drawings/drawing1.xml><?xml version="1.0" encoding="utf-8"?>
<xdr:wsDr xmlns:xdr="http://schemas.openxmlformats.org/drawingml/2006/spreadsheetDrawing" xmlns:a="http://schemas.openxmlformats.org/drawingml/2006/main">
  <xdr:twoCellAnchor editAs="oneCell">
    <xdr:from>
      <xdr:col>3</xdr:col>
      <xdr:colOff>378459</xdr:colOff>
      <xdr:row>13</xdr:row>
      <xdr:rowOff>68943</xdr:rowOff>
    </xdr:from>
    <xdr:to>
      <xdr:col>5</xdr:col>
      <xdr:colOff>117202</xdr:colOff>
      <xdr:row>27</xdr:row>
      <xdr:rowOff>63046</xdr:rowOff>
    </xdr:to>
    <mc:AlternateContent xmlns:mc="http://schemas.openxmlformats.org/markup-compatibility/2006">
      <mc:Choice xmlns:a14="http://schemas.microsoft.com/office/drawing/2010/main" Requires="a14">
        <xdr:graphicFrame macro="">
          <xdr:nvGraphicFramePr>
            <xdr:cNvPr id="5" name="Opposition 1">
              <a:extLst>
                <a:ext uri="{FF2B5EF4-FFF2-40B4-BE49-F238E27FC236}">
                  <a16:creationId xmlns:a16="http://schemas.microsoft.com/office/drawing/2014/main" id="{214BC832-8A6C-052D-5F37-06C9696D2E7E}"/>
                </a:ext>
              </a:extLst>
            </xdr:cNvPr>
            <xdr:cNvGraphicFramePr/>
          </xdr:nvGraphicFramePr>
          <xdr:xfrm>
            <a:off x="0" y="0"/>
            <a:ext cx="0" cy="0"/>
          </xdr:xfrm>
          <a:graphic>
            <a:graphicData uri="http://schemas.microsoft.com/office/drawing/2010/slicer">
              <sle:slicer xmlns:sle="http://schemas.microsoft.com/office/drawing/2010/slicer" name="Opposition 1"/>
            </a:graphicData>
          </a:graphic>
        </xdr:graphicFrame>
      </mc:Choice>
      <mc:Fallback>
        <xdr:sp macro="" textlink="">
          <xdr:nvSpPr>
            <xdr:cNvPr id="0" name=""/>
            <xdr:cNvSpPr>
              <a:spLocks noTextEdit="1"/>
            </xdr:cNvSpPr>
          </xdr:nvSpPr>
          <xdr:spPr>
            <a:xfrm>
              <a:off x="3299459" y="2427514"/>
              <a:ext cx="1861457" cy="253410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9</xdr:col>
      <xdr:colOff>152400</xdr:colOff>
      <xdr:row>17</xdr:row>
      <xdr:rowOff>130629</xdr:rowOff>
    </xdr:from>
    <xdr:to>
      <xdr:col>15</xdr:col>
      <xdr:colOff>43543</xdr:colOff>
      <xdr:row>32</xdr:row>
      <xdr:rowOff>97971</xdr:rowOff>
    </xdr:to>
    <xdr:graphicFrame macro="">
      <xdr:nvGraphicFramePr>
        <xdr:cNvPr id="14" name="Chart 13">
          <a:extLst>
            <a:ext uri="{FF2B5EF4-FFF2-40B4-BE49-F238E27FC236}">
              <a16:creationId xmlns:a16="http://schemas.microsoft.com/office/drawing/2014/main" id="{B0FABE3C-781F-372A-EB89-2D8849678E8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editAs="oneCell">
    <xdr:from>
      <xdr:col>5</xdr:col>
      <xdr:colOff>419804</xdr:colOff>
      <xdr:row>0</xdr:row>
      <xdr:rowOff>0</xdr:rowOff>
    </xdr:from>
    <xdr:to>
      <xdr:col>26</xdr:col>
      <xdr:colOff>158750</xdr:colOff>
      <xdr:row>47</xdr:row>
      <xdr:rowOff>9407</xdr:rowOff>
    </xdr:to>
    <xdr:pic>
      <xdr:nvPicPr>
        <xdr:cNvPr id="3" name="Picture 2">
          <a:extLst>
            <a:ext uri="{FF2B5EF4-FFF2-40B4-BE49-F238E27FC236}">
              <a16:creationId xmlns:a16="http://schemas.microsoft.com/office/drawing/2014/main" id="{FC27E549-1AE0-A855-C5F7-CD2AD0597EB7}"/>
            </a:ext>
          </a:extLst>
        </xdr:cNvPr>
        <xdr:cNvPicPr>
          <a:picLocks noChangeAspect="1"/>
        </xdr:cNvPicPr>
      </xdr:nvPicPr>
      <xdr:blipFill>
        <a:blip xmlns:r="http://schemas.openxmlformats.org/officeDocument/2006/relationships" r:embed="rId1">
          <a:alphaModFix amt="94000"/>
          <a:extLst>
            <a:ext uri="{BEBA8EAE-BF5A-486C-A8C5-ECC9F3942E4B}">
              <a14:imgProps xmlns:a14="http://schemas.microsoft.com/office/drawing/2010/main">
                <a14:imgLayer r:embed="rId2">
                  <a14:imgEffect>
                    <a14:colorTemperature colorTemp="11200"/>
                  </a14:imgEffect>
                  <a14:imgEffect>
                    <a14:brightnessContrast bright="-30000" contrast="30000"/>
                  </a14:imgEffect>
                </a14:imgLayer>
              </a14:imgProps>
            </a:ext>
            <a:ext uri="{28A0092B-C50C-407E-A947-70E740481C1C}">
              <a14:useLocalDpi xmlns:a14="http://schemas.microsoft.com/office/drawing/2010/main" val="0"/>
            </a:ext>
          </a:extLst>
        </a:blip>
        <a:stretch>
          <a:fillRect/>
        </a:stretch>
      </xdr:blipFill>
      <xdr:spPr>
        <a:xfrm>
          <a:off x="3479349" y="0"/>
          <a:ext cx="12589037" cy="8691589"/>
        </a:xfrm>
        <a:prstGeom prst="rect">
          <a:avLst/>
        </a:prstGeom>
      </xdr:spPr>
    </xdr:pic>
    <xdr:clientData/>
  </xdr:twoCellAnchor>
  <xdr:twoCellAnchor editAs="oneCell">
    <xdr:from>
      <xdr:col>7</xdr:col>
      <xdr:colOff>153906</xdr:colOff>
      <xdr:row>0</xdr:row>
      <xdr:rowOff>24647</xdr:rowOff>
    </xdr:from>
    <xdr:to>
      <xdr:col>8</xdr:col>
      <xdr:colOff>582507</xdr:colOff>
      <xdr:row>5</xdr:row>
      <xdr:rowOff>146567</xdr:rowOff>
    </xdr:to>
    <xdr:pic>
      <xdr:nvPicPr>
        <xdr:cNvPr id="4" name="Picture 3">
          <a:extLst>
            <a:ext uri="{FF2B5EF4-FFF2-40B4-BE49-F238E27FC236}">
              <a16:creationId xmlns:a16="http://schemas.microsoft.com/office/drawing/2014/main" id="{E7C6260E-6FD9-7878-B3C1-4BD2FE6E26DA}"/>
            </a:ext>
          </a:extLst>
        </xdr:cNvPr>
        <xdr:cNvPicPr>
          <a:picLocks noChangeAspect="1"/>
        </xdr:cNvPicPr>
      </xdr:nvPicPr>
      <xdr:blipFill>
        <a:blip xmlns:r="http://schemas.openxmlformats.org/officeDocument/2006/relationships" r:embed="rId3">
          <a:alphaModFix amt="98000"/>
          <a:extLst>
            <a:ext uri="{BEBA8EAE-BF5A-486C-A8C5-ECC9F3942E4B}">
              <a14:imgProps xmlns:a14="http://schemas.microsoft.com/office/drawing/2010/main">
                <a14:imgLayer r:embed="rId4">
                  <a14:imgEffect>
                    <a14:backgroundRemoval t="10000" b="90000" l="10000" r="90000"/>
                  </a14:imgEffect>
                </a14:imgLayer>
              </a14:imgProps>
            </a:ext>
          </a:extLst>
        </a:blip>
        <a:stretch>
          <a:fillRect/>
        </a:stretch>
      </xdr:blipFill>
      <xdr:spPr>
        <a:xfrm>
          <a:off x="4434276" y="24647"/>
          <a:ext cx="1040083" cy="1015624"/>
        </a:xfrm>
        <a:prstGeom prst="rect">
          <a:avLst/>
        </a:prstGeom>
      </xdr:spPr>
    </xdr:pic>
    <xdr:clientData/>
  </xdr:twoCellAnchor>
  <xdr:twoCellAnchor>
    <xdr:from>
      <xdr:col>5</xdr:col>
      <xdr:colOff>477662</xdr:colOff>
      <xdr:row>16</xdr:row>
      <xdr:rowOff>7574</xdr:rowOff>
    </xdr:from>
    <xdr:to>
      <xdr:col>7</xdr:col>
      <xdr:colOff>603392</xdr:colOff>
      <xdr:row>19</xdr:row>
      <xdr:rowOff>48216</xdr:rowOff>
    </xdr:to>
    <xdr:grpSp>
      <xdr:nvGrpSpPr>
        <xdr:cNvPr id="11" name="Group 10">
          <a:extLst>
            <a:ext uri="{FF2B5EF4-FFF2-40B4-BE49-F238E27FC236}">
              <a16:creationId xmlns:a16="http://schemas.microsoft.com/office/drawing/2014/main" id="{B554FF43-1361-79D5-F64A-2EEA0A61C1C9}"/>
            </a:ext>
          </a:extLst>
        </xdr:cNvPr>
        <xdr:cNvGrpSpPr/>
      </xdr:nvGrpSpPr>
      <xdr:grpSpPr>
        <a:xfrm>
          <a:off x="3537207" y="2963210"/>
          <a:ext cx="1349549" cy="594824"/>
          <a:chOff x="3536245" y="2780407"/>
          <a:chExt cx="1353396" cy="580392"/>
        </a:xfrm>
      </xdr:grpSpPr>
      <xdr:grpSp>
        <xdr:nvGrpSpPr>
          <xdr:cNvPr id="18" name="Group 17">
            <a:extLst>
              <a:ext uri="{FF2B5EF4-FFF2-40B4-BE49-F238E27FC236}">
                <a16:creationId xmlns:a16="http://schemas.microsoft.com/office/drawing/2014/main" id="{C003270F-1D3F-4A04-9161-DBA3A3AB7E47}"/>
              </a:ext>
            </a:extLst>
          </xdr:cNvPr>
          <xdr:cNvGrpSpPr/>
        </xdr:nvGrpSpPr>
        <xdr:grpSpPr>
          <a:xfrm>
            <a:off x="3536245" y="2780407"/>
            <a:ext cx="1353396" cy="234951"/>
            <a:chOff x="2910840" y="2185491"/>
            <a:chExt cx="1344289" cy="237669"/>
          </a:xfrm>
        </xdr:grpSpPr>
        <xdr:sp macro="" textlink="">
          <xdr:nvSpPr>
            <xdr:cNvPr id="19" name="Rectangle: Rounded Corners 18">
              <a:extLst>
                <a:ext uri="{FF2B5EF4-FFF2-40B4-BE49-F238E27FC236}">
                  <a16:creationId xmlns:a16="http://schemas.microsoft.com/office/drawing/2014/main" id="{7870A4AD-9C03-1198-0190-F97F8D197FB3}"/>
                </a:ext>
              </a:extLst>
            </xdr:cNvPr>
            <xdr:cNvSpPr/>
          </xdr:nvSpPr>
          <xdr:spPr>
            <a:xfrm>
              <a:off x="2910840" y="2186940"/>
              <a:ext cx="1219200" cy="236220"/>
            </a:xfrm>
            <a:prstGeom prst="roundRect">
              <a:avLst/>
            </a:prstGeom>
            <a:solidFill>
              <a:srgbClr val="0070C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0" name="TextBox 19">
              <a:extLst>
                <a:ext uri="{FF2B5EF4-FFF2-40B4-BE49-F238E27FC236}">
                  <a16:creationId xmlns:a16="http://schemas.microsoft.com/office/drawing/2014/main" id="{F1531330-EF55-1E98-5F77-BC7E0D1FB802}"/>
                </a:ext>
              </a:extLst>
            </xdr:cNvPr>
            <xdr:cNvSpPr txBox="1"/>
          </xdr:nvSpPr>
          <xdr:spPr>
            <a:xfrm>
              <a:off x="3005449" y="2185491"/>
              <a:ext cx="1249680" cy="220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100">
                  <a:solidFill>
                    <a:schemeClr val="bg1"/>
                  </a:solidFill>
                </a:rPr>
                <a:t>GAMES</a:t>
              </a:r>
              <a:r>
                <a:rPr lang="en-US" sz="1100" baseline="0">
                  <a:solidFill>
                    <a:schemeClr val="bg1"/>
                  </a:solidFill>
                </a:rPr>
                <a:t> WON</a:t>
              </a:r>
              <a:endParaRPr lang="en-US" sz="1100">
                <a:solidFill>
                  <a:schemeClr val="bg1"/>
                </a:solidFill>
              </a:endParaRPr>
            </a:p>
          </xdr:txBody>
        </xdr:sp>
      </xdr:grpSp>
      <xdr:sp macro="" textlink="ANALYSIS!J5">
        <xdr:nvSpPr>
          <xdr:cNvPr id="37" name="TextBox 36">
            <a:extLst>
              <a:ext uri="{FF2B5EF4-FFF2-40B4-BE49-F238E27FC236}">
                <a16:creationId xmlns:a16="http://schemas.microsoft.com/office/drawing/2014/main" id="{DE548890-C582-7B6A-9E38-0459000C6463}"/>
              </a:ext>
            </a:extLst>
          </xdr:cNvPr>
          <xdr:cNvSpPr txBox="1"/>
        </xdr:nvSpPr>
        <xdr:spPr>
          <a:xfrm>
            <a:off x="3976980" y="3038595"/>
            <a:ext cx="491537" cy="32220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AFFAB49-ABAB-4B3D-A268-74F4F070A111}" type="TxLink">
              <a:rPr lang="en-US" sz="1400" b="0" i="0" u="none" strike="noStrike">
                <a:solidFill>
                  <a:schemeClr val="bg1"/>
                </a:solidFill>
                <a:latin typeface="Arial Black" panose="020B0A04020102020204" pitchFamily="34" charset="0"/>
              </a:rPr>
              <a:pPr/>
              <a:t>550</a:t>
            </a:fld>
            <a:endParaRPr lang="en-US" sz="1400">
              <a:solidFill>
                <a:schemeClr val="bg1"/>
              </a:solidFill>
              <a:latin typeface="Arial Black" panose="020B0A04020102020204" pitchFamily="34" charset="0"/>
            </a:endParaRPr>
          </a:p>
        </xdr:txBody>
      </xdr:sp>
    </xdr:grpSp>
    <xdr:clientData/>
  </xdr:twoCellAnchor>
  <xdr:twoCellAnchor>
    <xdr:from>
      <xdr:col>5</xdr:col>
      <xdr:colOff>502404</xdr:colOff>
      <xdr:row>19</xdr:row>
      <xdr:rowOff>135924</xdr:rowOff>
    </xdr:from>
    <xdr:to>
      <xdr:col>8</xdr:col>
      <xdr:colOff>24885</xdr:colOff>
      <xdr:row>24</xdr:row>
      <xdr:rowOff>69273</xdr:rowOff>
    </xdr:to>
    <xdr:grpSp>
      <xdr:nvGrpSpPr>
        <xdr:cNvPr id="12" name="Group 11">
          <a:extLst>
            <a:ext uri="{FF2B5EF4-FFF2-40B4-BE49-F238E27FC236}">
              <a16:creationId xmlns:a16="http://schemas.microsoft.com/office/drawing/2014/main" id="{3C81C37C-AB6A-6833-EB26-6F94AEF3BEA3}"/>
            </a:ext>
          </a:extLst>
        </xdr:cNvPr>
        <xdr:cNvGrpSpPr/>
      </xdr:nvGrpSpPr>
      <xdr:grpSpPr>
        <a:xfrm>
          <a:off x="3561949" y="3645742"/>
          <a:ext cx="1358209" cy="856986"/>
          <a:chOff x="3539821" y="3431584"/>
          <a:chExt cx="1363981" cy="647355"/>
        </a:xfrm>
      </xdr:grpSpPr>
      <xdr:grpSp>
        <xdr:nvGrpSpPr>
          <xdr:cNvPr id="15" name="Group 14">
            <a:extLst>
              <a:ext uri="{FF2B5EF4-FFF2-40B4-BE49-F238E27FC236}">
                <a16:creationId xmlns:a16="http://schemas.microsoft.com/office/drawing/2014/main" id="{564ECB00-D03D-401E-92E9-D12D8A3CF7BB}"/>
              </a:ext>
            </a:extLst>
          </xdr:cNvPr>
          <xdr:cNvGrpSpPr/>
        </xdr:nvGrpSpPr>
        <xdr:grpSpPr>
          <a:xfrm>
            <a:off x="3539821" y="3431584"/>
            <a:ext cx="1363981" cy="230818"/>
            <a:chOff x="2910840" y="2186940"/>
            <a:chExt cx="1354802" cy="236220"/>
          </a:xfrm>
        </xdr:grpSpPr>
        <xdr:sp macro="" textlink="">
          <xdr:nvSpPr>
            <xdr:cNvPr id="16" name="Rectangle: Rounded Corners 15">
              <a:extLst>
                <a:ext uri="{FF2B5EF4-FFF2-40B4-BE49-F238E27FC236}">
                  <a16:creationId xmlns:a16="http://schemas.microsoft.com/office/drawing/2014/main" id="{8EE25B48-882E-6E43-FF33-B5200576B6C0}"/>
                </a:ext>
              </a:extLst>
            </xdr:cNvPr>
            <xdr:cNvSpPr/>
          </xdr:nvSpPr>
          <xdr:spPr>
            <a:xfrm>
              <a:off x="2910840" y="2186940"/>
              <a:ext cx="1219200" cy="236220"/>
            </a:xfrm>
            <a:prstGeom prst="roundRect">
              <a:avLst/>
            </a:prstGeom>
            <a:solidFill>
              <a:srgbClr val="0070C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7" name="TextBox 16">
              <a:extLst>
                <a:ext uri="{FF2B5EF4-FFF2-40B4-BE49-F238E27FC236}">
                  <a16:creationId xmlns:a16="http://schemas.microsoft.com/office/drawing/2014/main" id="{3F0240E9-4DD3-B873-F50B-F67BC30CD48A}"/>
                </a:ext>
              </a:extLst>
            </xdr:cNvPr>
            <xdr:cNvSpPr txBox="1"/>
          </xdr:nvSpPr>
          <xdr:spPr>
            <a:xfrm>
              <a:off x="3015962" y="2197824"/>
              <a:ext cx="1249680" cy="220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100">
                  <a:solidFill>
                    <a:schemeClr val="bg1"/>
                  </a:solidFill>
                </a:rPr>
                <a:t>GAMES LOST</a:t>
              </a:r>
            </a:p>
          </xdr:txBody>
        </xdr:sp>
      </xdr:grpSp>
      <xdr:sp macro="" textlink="ANALYSIS!L5">
        <xdr:nvSpPr>
          <xdr:cNvPr id="38" name="TextBox 37">
            <a:extLst>
              <a:ext uri="{FF2B5EF4-FFF2-40B4-BE49-F238E27FC236}">
                <a16:creationId xmlns:a16="http://schemas.microsoft.com/office/drawing/2014/main" id="{8FA6658A-9BB2-3939-049B-366C19C38937}"/>
              </a:ext>
            </a:extLst>
          </xdr:cNvPr>
          <xdr:cNvSpPr txBox="1"/>
        </xdr:nvSpPr>
        <xdr:spPr>
          <a:xfrm>
            <a:off x="3857837" y="3756692"/>
            <a:ext cx="707922" cy="32224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81E664F-4990-49C0-B8F5-B116A213E23D}" type="TxLink">
              <a:rPr lang="en-US" sz="1600" b="0" i="0" u="none" strike="noStrike">
                <a:solidFill>
                  <a:schemeClr val="bg1"/>
                </a:solidFill>
                <a:latin typeface="Arial Black" panose="020B0A04020102020204" pitchFamily="34" charset="0"/>
              </a:rPr>
              <a:pPr/>
              <a:t>296</a:t>
            </a:fld>
            <a:endParaRPr lang="en-US" sz="1600">
              <a:solidFill>
                <a:schemeClr val="bg1"/>
              </a:solidFill>
              <a:latin typeface="Arial Black" panose="020B0A04020102020204" pitchFamily="34" charset="0"/>
            </a:endParaRPr>
          </a:p>
        </xdr:txBody>
      </xdr:sp>
    </xdr:grpSp>
    <xdr:clientData/>
  </xdr:twoCellAnchor>
  <xdr:twoCellAnchor>
    <xdr:from>
      <xdr:col>5</xdr:col>
      <xdr:colOff>509414</xdr:colOff>
      <xdr:row>24</xdr:row>
      <xdr:rowOff>25965</xdr:rowOff>
    </xdr:from>
    <xdr:to>
      <xdr:col>8</xdr:col>
      <xdr:colOff>10727</xdr:colOff>
      <xdr:row>28</xdr:row>
      <xdr:rowOff>67342</xdr:rowOff>
    </xdr:to>
    <xdr:grpSp>
      <xdr:nvGrpSpPr>
        <xdr:cNvPr id="43" name="Group 42">
          <a:extLst>
            <a:ext uri="{FF2B5EF4-FFF2-40B4-BE49-F238E27FC236}">
              <a16:creationId xmlns:a16="http://schemas.microsoft.com/office/drawing/2014/main" id="{A7521BCF-9CF1-F867-C8DE-3B5621BE3E43}"/>
            </a:ext>
          </a:extLst>
        </xdr:cNvPr>
        <xdr:cNvGrpSpPr/>
      </xdr:nvGrpSpPr>
      <xdr:grpSpPr>
        <a:xfrm>
          <a:off x="3568959" y="4459420"/>
          <a:ext cx="1337041" cy="780286"/>
          <a:chOff x="3536248" y="4174636"/>
          <a:chExt cx="1342813" cy="759834"/>
        </a:xfrm>
      </xdr:grpSpPr>
      <xdr:grpSp>
        <xdr:nvGrpSpPr>
          <xdr:cNvPr id="24" name="Group 23">
            <a:extLst>
              <a:ext uri="{FF2B5EF4-FFF2-40B4-BE49-F238E27FC236}">
                <a16:creationId xmlns:a16="http://schemas.microsoft.com/office/drawing/2014/main" id="{BEDA0D73-35C6-4118-B99B-0D5B20F1A1E0}"/>
              </a:ext>
            </a:extLst>
          </xdr:cNvPr>
          <xdr:cNvGrpSpPr/>
        </xdr:nvGrpSpPr>
        <xdr:grpSpPr>
          <a:xfrm>
            <a:off x="3536248" y="4174636"/>
            <a:ext cx="1342813" cy="242566"/>
            <a:chOff x="2910840" y="2174914"/>
            <a:chExt cx="1333777" cy="248246"/>
          </a:xfrm>
        </xdr:grpSpPr>
        <xdr:sp macro="" textlink="">
          <xdr:nvSpPr>
            <xdr:cNvPr id="25" name="Rectangle: Rounded Corners 24">
              <a:extLst>
                <a:ext uri="{FF2B5EF4-FFF2-40B4-BE49-F238E27FC236}">
                  <a16:creationId xmlns:a16="http://schemas.microsoft.com/office/drawing/2014/main" id="{E9674020-9852-D5BC-9360-837800258077}"/>
                </a:ext>
              </a:extLst>
            </xdr:cNvPr>
            <xdr:cNvSpPr/>
          </xdr:nvSpPr>
          <xdr:spPr>
            <a:xfrm>
              <a:off x="2910840" y="2186940"/>
              <a:ext cx="1219200" cy="236220"/>
            </a:xfrm>
            <a:prstGeom prst="roundRect">
              <a:avLst/>
            </a:prstGeom>
            <a:solidFill>
              <a:srgbClr val="0070C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6" name="TextBox 25">
              <a:extLst>
                <a:ext uri="{FF2B5EF4-FFF2-40B4-BE49-F238E27FC236}">
                  <a16:creationId xmlns:a16="http://schemas.microsoft.com/office/drawing/2014/main" id="{5098ABE0-4F4B-714E-A839-F520BB3355D3}"/>
                </a:ext>
              </a:extLst>
            </xdr:cNvPr>
            <xdr:cNvSpPr txBox="1"/>
          </xdr:nvSpPr>
          <xdr:spPr>
            <a:xfrm>
              <a:off x="2994937" y="2174914"/>
              <a:ext cx="1249680" cy="2209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100">
                  <a:solidFill>
                    <a:schemeClr val="bg1"/>
                  </a:solidFill>
                </a:rPr>
                <a:t>GAMES DRAWN</a:t>
              </a:r>
            </a:p>
          </xdr:txBody>
        </xdr:sp>
      </xdr:grpSp>
      <xdr:sp macro="" textlink="ANALYSIS!N5">
        <xdr:nvSpPr>
          <xdr:cNvPr id="39" name="TextBox 38">
            <a:extLst>
              <a:ext uri="{FF2B5EF4-FFF2-40B4-BE49-F238E27FC236}">
                <a16:creationId xmlns:a16="http://schemas.microsoft.com/office/drawing/2014/main" id="{9DD4F90E-B7A5-037B-FD2C-152242369243}"/>
              </a:ext>
            </a:extLst>
          </xdr:cNvPr>
          <xdr:cNvSpPr txBox="1"/>
        </xdr:nvSpPr>
        <xdr:spPr>
          <a:xfrm>
            <a:off x="3873964" y="4546415"/>
            <a:ext cx="595018" cy="3880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25C17A0-9C5F-49F8-8919-AE46F9208619}" type="TxLink">
              <a:rPr lang="en-US" sz="1400" b="0" i="0" u="none" strike="noStrike">
                <a:solidFill>
                  <a:schemeClr val="bg1"/>
                </a:solidFill>
                <a:latin typeface="Arial Black" panose="020B0A04020102020204" pitchFamily="34" charset="0"/>
              </a:rPr>
              <a:pPr/>
              <a:t>230</a:t>
            </a:fld>
            <a:endParaRPr lang="en-US" sz="1400">
              <a:solidFill>
                <a:schemeClr val="bg1"/>
              </a:solidFill>
              <a:latin typeface="Arial Black" panose="020B0A04020102020204" pitchFamily="34" charset="0"/>
            </a:endParaRPr>
          </a:p>
        </xdr:txBody>
      </xdr:sp>
    </xdr:grpSp>
    <xdr:clientData/>
  </xdr:twoCellAnchor>
  <xdr:twoCellAnchor>
    <xdr:from>
      <xdr:col>5</xdr:col>
      <xdr:colOff>494737</xdr:colOff>
      <xdr:row>28</xdr:row>
      <xdr:rowOff>55686</xdr:rowOff>
    </xdr:from>
    <xdr:to>
      <xdr:col>7</xdr:col>
      <xdr:colOff>599299</xdr:colOff>
      <xdr:row>32</xdr:row>
      <xdr:rowOff>71300</xdr:rowOff>
    </xdr:to>
    <xdr:grpSp>
      <xdr:nvGrpSpPr>
        <xdr:cNvPr id="14" name="Group 13">
          <a:extLst>
            <a:ext uri="{FF2B5EF4-FFF2-40B4-BE49-F238E27FC236}">
              <a16:creationId xmlns:a16="http://schemas.microsoft.com/office/drawing/2014/main" id="{6A248DEC-552D-A773-3AF7-712CB7E9B7F8}"/>
            </a:ext>
          </a:extLst>
        </xdr:cNvPr>
        <xdr:cNvGrpSpPr/>
      </xdr:nvGrpSpPr>
      <xdr:grpSpPr>
        <a:xfrm>
          <a:off x="3554282" y="5228050"/>
          <a:ext cx="1328381" cy="754523"/>
          <a:chOff x="3542737" y="4902857"/>
          <a:chExt cx="1332228" cy="734673"/>
        </a:xfrm>
      </xdr:grpSpPr>
      <xdr:grpSp>
        <xdr:nvGrpSpPr>
          <xdr:cNvPr id="21" name="Group 20">
            <a:extLst>
              <a:ext uri="{FF2B5EF4-FFF2-40B4-BE49-F238E27FC236}">
                <a16:creationId xmlns:a16="http://schemas.microsoft.com/office/drawing/2014/main" id="{964D3AE4-3475-4F62-9757-50829B8F8E39}"/>
              </a:ext>
            </a:extLst>
          </xdr:cNvPr>
          <xdr:cNvGrpSpPr/>
        </xdr:nvGrpSpPr>
        <xdr:grpSpPr>
          <a:xfrm>
            <a:off x="3542737" y="4902857"/>
            <a:ext cx="1332228" cy="245529"/>
            <a:chOff x="2910840" y="2174789"/>
            <a:chExt cx="1323264" cy="248371"/>
          </a:xfrm>
        </xdr:grpSpPr>
        <xdr:sp macro="" textlink="">
          <xdr:nvSpPr>
            <xdr:cNvPr id="22" name="Rectangle: Rounded Corners 21">
              <a:extLst>
                <a:ext uri="{FF2B5EF4-FFF2-40B4-BE49-F238E27FC236}">
                  <a16:creationId xmlns:a16="http://schemas.microsoft.com/office/drawing/2014/main" id="{35F02A25-259B-5611-88E9-9F8C9FE408B2}"/>
                </a:ext>
              </a:extLst>
            </xdr:cNvPr>
            <xdr:cNvSpPr/>
          </xdr:nvSpPr>
          <xdr:spPr>
            <a:xfrm>
              <a:off x="2910840" y="2186940"/>
              <a:ext cx="1219200" cy="236220"/>
            </a:xfrm>
            <a:prstGeom prst="roundRect">
              <a:avLst/>
            </a:prstGeom>
            <a:solidFill>
              <a:srgbClr val="0070C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3" name="TextBox 22">
              <a:extLst>
                <a:ext uri="{FF2B5EF4-FFF2-40B4-BE49-F238E27FC236}">
                  <a16:creationId xmlns:a16="http://schemas.microsoft.com/office/drawing/2014/main" id="{222C51CC-F06F-94D2-627E-3D880E88BE8D}"/>
                </a:ext>
              </a:extLst>
            </xdr:cNvPr>
            <xdr:cNvSpPr txBox="1"/>
          </xdr:nvSpPr>
          <xdr:spPr>
            <a:xfrm>
              <a:off x="2984424" y="2174789"/>
              <a:ext cx="1249680" cy="220981"/>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100">
                  <a:solidFill>
                    <a:schemeClr val="bg1"/>
                  </a:solidFill>
                </a:rPr>
                <a:t>GOALS SCORED</a:t>
              </a:r>
            </a:p>
          </xdr:txBody>
        </xdr:sp>
      </xdr:grpSp>
      <xdr:sp macro="" textlink="ANALYSIS!L5">
        <xdr:nvSpPr>
          <xdr:cNvPr id="40" name="TextBox 39">
            <a:extLst>
              <a:ext uri="{FF2B5EF4-FFF2-40B4-BE49-F238E27FC236}">
                <a16:creationId xmlns:a16="http://schemas.microsoft.com/office/drawing/2014/main" id="{ED6D63FE-1C93-44CA-49F0-9A928479B3DD}"/>
              </a:ext>
            </a:extLst>
          </xdr:cNvPr>
          <xdr:cNvSpPr txBox="1"/>
        </xdr:nvSpPr>
        <xdr:spPr>
          <a:xfrm>
            <a:off x="3940615" y="5305918"/>
            <a:ext cx="435093" cy="33161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AE9AC9F-86E7-47A2-B6C1-25BA7795BA69}" type="TxLink">
              <a:rPr lang="en-US" sz="1400" b="0" i="0" u="none" strike="noStrike">
                <a:solidFill>
                  <a:schemeClr val="bg1"/>
                </a:solidFill>
                <a:latin typeface="Arial Black" panose="020B0A04020102020204" pitchFamily="34" charset="0"/>
              </a:rPr>
              <a:pPr/>
              <a:t>296</a:t>
            </a:fld>
            <a:endParaRPr lang="en-US" sz="1400">
              <a:solidFill>
                <a:schemeClr val="bg1"/>
              </a:solidFill>
              <a:latin typeface="Arial Black" panose="020B0A04020102020204" pitchFamily="34" charset="0"/>
            </a:endParaRPr>
          </a:p>
        </xdr:txBody>
      </xdr:sp>
    </xdr:grpSp>
    <xdr:clientData/>
  </xdr:twoCellAnchor>
  <xdr:twoCellAnchor>
    <xdr:from>
      <xdr:col>5</xdr:col>
      <xdr:colOff>490080</xdr:colOff>
      <xdr:row>32</xdr:row>
      <xdr:rowOff>141487</xdr:rowOff>
    </xdr:from>
    <xdr:to>
      <xdr:col>8</xdr:col>
      <xdr:colOff>148165</xdr:colOff>
      <xdr:row>37</xdr:row>
      <xdr:rowOff>27473</xdr:rowOff>
    </xdr:to>
    <xdr:grpSp>
      <xdr:nvGrpSpPr>
        <xdr:cNvPr id="34" name="Group 33">
          <a:extLst>
            <a:ext uri="{FF2B5EF4-FFF2-40B4-BE49-F238E27FC236}">
              <a16:creationId xmlns:a16="http://schemas.microsoft.com/office/drawing/2014/main" id="{1FCA0B82-8D79-30F7-903E-5B8037470391}"/>
            </a:ext>
          </a:extLst>
        </xdr:cNvPr>
        <xdr:cNvGrpSpPr/>
      </xdr:nvGrpSpPr>
      <xdr:grpSpPr>
        <a:xfrm>
          <a:off x="3549625" y="6052760"/>
          <a:ext cx="1493813" cy="809622"/>
          <a:chOff x="3538080" y="5740070"/>
          <a:chExt cx="1499585" cy="789520"/>
        </a:xfrm>
      </xdr:grpSpPr>
      <xdr:grpSp>
        <xdr:nvGrpSpPr>
          <xdr:cNvPr id="28" name="Group 27">
            <a:extLst>
              <a:ext uri="{FF2B5EF4-FFF2-40B4-BE49-F238E27FC236}">
                <a16:creationId xmlns:a16="http://schemas.microsoft.com/office/drawing/2014/main" id="{CCADC58A-A72C-4F74-AE3D-3F7AE204E668}"/>
              </a:ext>
            </a:extLst>
          </xdr:cNvPr>
          <xdr:cNvGrpSpPr/>
        </xdr:nvGrpSpPr>
        <xdr:grpSpPr>
          <a:xfrm>
            <a:off x="3538080" y="5740070"/>
            <a:ext cx="1499585" cy="294562"/>
            <a:chOff x="2910840" y="2172021"/>
            <a:chExt cx="1295391" cy="220980"/>
          </a:xfrm>
        </xdr:grpSpPr>
        <xdr:sp macro="" textlink="">
          <xdr:nvSpPr>
            <xdr:cNvPr id="29" name="Rectangle: Rounded Corners 28">
              <a:extLst>
                <a:ext uri="{FF2B5EF4-FFF2-40B4-BE49-F238E27FC236}">
                  <a16:creationId xmlns:a16="http://schemas.microsoft.com/office/drawing/2014/main" id="{7B95FE7E-2AE9-7A9E-525A-2D660C628DC1}"/>
                </a:ext>
              </a:extLst>
            </xdr:cNvPr>
            <xdr:cNvSpPr/>
          </xdr:nvSpPr>
          <xdr:spPr>
            <a:xfrm>
              <a:off x="2910840" y="2186941"/>
              <a:ext cx="1194827" cy="188582"/>
            </a:xfrm>
            <a:prstGeom prst="roundRect">
              <a:avLst/>
            </a:prstGeom>
            <a:solidFill>
              <a:srgbClr val="0070C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0" name="TextBox 29">
              <a:extLst>
                <a:ext uri="{FF2B5EF4-FFF2-40B4-BE49-F238E27FC236}">
                  <a16:creationId xmlns:a16="http://schemas.microsoft.com/office/drawing/2014/main" id="{9E4F97D5-6C27-ABD8-F697-13E5CE5ACAE1}"/>
                </a:ext>
              </a:extLst>
            </xdr:cNvPr>
            <xdr:cNvSpPr txBox="1"/>
          </xdr:nvSpPr>
          <xdr:spPr>
            <a:xfrm>
              <a:off x="2956551" y="2172021"/>
              <a:ext cx="1249680" cy="220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100">
                  <a:solidFill>
                    <a:schemeClr val="bg1"/>
                  </a:solidFill>
                </a:rPr>
                <a:t>GOALS CONCEDE </a:t>
              </a:r>
            </a:p>
          </xdr:txBody>
        </xdr:sp>
      </xdr:grpSp>
      <xdr:sp macro="" textlink="ANALYSIS!R5">
        <xdr:nvSpPr>
          <xdr:cNvPr id="41" name="TextBox 40">
            <a:extLst>
              <a:ext uri="{FF2B5EF4-FFF2-40B4-BE49-F238E27FC236}">
                <a16:creationId xmlns:a16="http://schemas.microsoft.com/office/drawing/2014/main" id="{F334B046-C850-4237-7358-A15CEB64B161}"/>
              </a:ext>
            </a:extLst>
          </xdr:cNvPr>
          <xdr:cNvSpPr txBox="1"/>
        </xdr:nvSpPr>
        <xdr:spPr>
          <a:xfrm>
            <a:off x="3947083" y="6149766"/>
            <a:ext cx="538574" cy="37982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112B0AF3-502B-4DB0-8D18-AE7D7DCB5DC7}" type="TxLink">
              <a:rPr lang="en-US" sz="1400" b="0" i="0" u="none" strike="noStrike">
                <a:solidFill>
                  <a:schemeClr val="bg1"/>
                </a:solidFill>
                <a:latin typeface="Arial Black" panose="020B0A04020102020204" pitchFamily="34" charset="0"/>
              </a:rPr>
              <a:pPr/>
              <a:t>1179</a:t>
            </a:fld>
            <a:endParaRPr lang="en-US" sz="1400">
              <a:solidFill>
                <a:schemeClr val="bg1"/>
              </a:solidFill>
              <a:latin typeface="Arial Black" panose="020B0A04020102020204" pitchFamily="34" charset="0"/>
            </a:endParaRPr>
          </a:p>
        </xdr:txBody>
      </xdr:sp>
    </xdr:grpSp>
    <xdr:clientData/>
  </xdr:twoCellAnchor>
  <xdr:twoCellAnchor>
    <xdr:from>
      <xdr:col>5</xdr:col>
      <xdr:colOff>501214</xdr:colOff>
      <xdr:row>37</xdr:row>
      <xdr:rowOff>118184</xdr:rowOff>
    </xdr:from>
    <xdr:to>
      <xdr:col>8</xdr:col>
      <xdr:colOff>298214</xdr:colOff>
      <xdr:row>41</xdr:row>
      <xdr:rowOff>147738</xdr:rowOff>
    </xdr:to>
    <xdr:grpSp>
      <xdr:nvGrpSpPr>
        <xdr:cNvPr id="35" name="Group 34">
          <a:extLst>
            <a:ext uri="{FF2B5EF4-FFF2-40B4-BE49-F238E27FC236}">
              <a16:creationId xmlns:a16="http://schemas.microsoft.com/office/drawing/2014/main" id="{DCF614AA-63EE-24E8-92FC-76D6A973326A}"/>
            </a:ext>
          </a:extLst>
        </xdr:cNvPr>
        <xdr:cNvGrpSpPr/>
      </xdr:nvGrpSpPr>
      <xdr:grpSpPr>
        <a:xfrm>
          <a:off x="3560759" y="6953093"/>
          <a:ext cx="1632728" cy="768463"/>
          <a:chOff x="3538631" y="6574019"/>
          <a:chExt cx="1638500" cy="748624"/>
        </a:xfrm>
      </xdr:grpSpPr>
      <xdr:grpSp>
        <xdr:nvGrpSpPr>
          <xdr:cNvPr id="31" name="Group 30">
            <a:extLst>
              <a:ext uri="{FF2B5EF4-FFF2-40B4-BE49-F238E27FC236}">
                <a16:creationId xmlns:a16="http://schemas.microsoft.com/office/drawing/2014/main" id="{B548226F-2D03-4ABD-813C-D2689BA368E6}"/>
              </a:ext>
            </a:extLst>
          </xdr:cNvPr>
          <xdr:cNvGrpSpPr/>
        </xdr:nvGrpSpPr>
        <xdr:grpSpPr>
          <a:xfrm>
            <a:off x="3538631" y="6574019"/>
            <a:ext cx="1638500" cy="265881"/>
            <a:chOff x="2910840" y="2183183"/>
            <a:chExt cx="1335973" cy="239977"/>
          </a:xfrm>
        </xdr:grpSpPr>
        <xdr:sp macro="" textlink="">
          <xdr:nvSpPr>
            <xdr:cNvPr id="32" name="Rectangle: Rounded Corners 31">
              <a:extLst>
                <a:ext uri="{FF2B5EF4-FFF2-40B4-BE49-F238E27FC236}">
                  <a16:creationId xmlns:a16="http://schemas.microsoft.com/office/drawing/2014/main" id="{5EF3F89E-AEA3-BDB6-F664-5C9A46BFE74B}"/>
                </a:ext>
              </a:extLst>
            </xdr:cNvPr>
            <xdr:cNvSpPr/>
          </xdr:nvSpPr>
          <xdr:spPr>
            <a:xfrm>
              <a:off x="2910840" y="2186940"/>
              <a:ext cx="1219200" cy="236220"/>
            </a:xfrm>
            <a:prstGeom prst="roundRect">
              <a:avLst/>
            </a:prstGeom>
            <a:solidFill>
              <a:srgbClr val="0070C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3" name="TextBox 32">
              <a:extLst>
                <a:ext uri="{FF2B5EF4-FFF2-40B4-BE49-F238E27FC236}">
                  <a16:creationId xmlns:a16="http://schemas.microsoft.com/office/drawing/2014/main" id="{C751CE11-E867-DE56-7835-5F6481CE7BF3}"/>
                </a:ext>
              </a:extLst>
            </xdr:cNvPr>
            <xdr:cNvSpPr txBox="1"/>
          </xdr:nvSpPr>
          <xdr:spPr>
            <a:xfrm>
              <a:off x="2997133" y="2183183"/>
              <a:ext cx="1249680" cy="22098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100">
                  <a:solidFill>
                    <a:schemeClr val="bg1"/>
                  </a:solidFill>
                </a:rPr>
                <a:t>GOALS DIFFERENCE</a:t>
              </a:r>
            </a:p>
          </xdr:txBody>
        </xdr:sp>
      </xdr:grpSp>
      <xdr:sp macro="" textlink="ANALYSIS!T5">
        <xdr:nvSpPr>
          <xdr:cNvPr id="42" name="TextBox 41">
            <a:extLst>
              <a:ext uri="{FF2B5EF4-FFF2-40B4-BE49-F238E27FC236}">
                <a16:creationId xmlns:a16="http://schemas.microsoft.com/office/drawing/2014/main" id="{4386B256-6E2A-60CB-868B-06F51CE76A29}"/>
              </a:ext>
            </a:extLst>
          </xdr:cNvPr>
          <xdr:cNvSpPr txBox="1"/>
        </xdr:nvSpPr>
        <xdr:spPr>
          <a:xfrm>
            <a:off x="3862639" y="6953401"/>
            <a:ext cx="585611" cy="369242"/>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F1685DF6-CDF1-431A-820D-8BE5567C5E6A}" type="TxLink">
              <a:rPr lang="en-US" sz="1400" b="0" i="0" u="none" strike="noStrike">
                <a:solidFill>
                  <a:schemeClr val="bg1"/>
                </a:solidFill>
                <a:latin typeface="Arial Black" panose="020B0A04020102020204" pitchFamily="34" charset="0"/>
              </a:rPr>
              <a:pPr/>
              <a:t>741</a:t>
            </a:fld>
            <a:endParaRPr lang="en-US" sz="1400">
              <a:solidFill>
                <a:schemeClr val="bg1"/>
              </a:solidFill>
              <a:latin typeface="Arial Black" panose="020B0A04020102020204" pitchFamily="34" charset="0"/>
            </a:endParaRPr>
          </a:p>
        </xdr:txBody>
      </xdr:sp>
    </xdr:grpSp>
    <xdr:clientData/>
  </xdr:twoCellAnchor>
  <xdr:twoCellAnchor>
    <xdr:from>
      <xdr:col>9</xdr:col>
      <xdr:colOff>75258</xdr:colOff>
      <xdr:row>1</xdr:row>
      <xdr:rowOff>37627</xdr:rowOff>
    </xdr:from>
    <xdr:to>
      <xdr:col>24</xdr:col>
      <xdr:colOff>555036</xdr:colOff>
      <xdr:row>4</xdr:row>
      <xdr:rowOff>112888</xdr:rowOff>
    </xdr:to>
    <xdr:sp macro="" textlink="">
      <xdr:nvSpPr>
        <xdr:cNvPr id="44" name="TextBox 43">
          <a:extLst>
            <a:ext uri="{FF2B5EF4-FFF2-40B4-BE49-F238E27FC236}">
              <a16:creationId xmlns:a16="http://schemas.microsoft.com/office/drawing/2014/main" id="{81C11A02-8587-A0C9-5A00-098B789C4FD7}"/>
            </a:ext>
          </a:extLst>
        </xdr:cNvPr>
        <xdr:cNvSpPr txBox="1"/>
      </xdr:nvSpPr>
      <xdr:spPr>
        <a:xfrm>
          <a:off x="5578591" y="216368"/>
          <a:ext cx="9652001" cy="61148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2800">
              <a:solidFill>
                <a:schemeClr val="bg1"/>
              </a:solidFill>
              <a:latin typeface="Arial Black" panose="020B0A04020102020204" pitchFamily="34" charset="0"/>
            </a:rPr>
            <a:t>MANCHESTER CITY PREMIER LEAGUE STATS</a:t>
          </a:r>
        </a:p>
      </xdr:txBody>
    </xdr:sp>
    <xdr:clientData/>
  </xdr:twoCellAnchor>
  <xdr:twoCellAnchor>
    <xdr:from>
      <xdr:col>5</xdr:col>
      <xdr:colOff>471168</xdr:colOff>
      <xdr:row>11</xdr:row>
      <xdr:rowOff>107946</xdr:rowOff>
    </xdr:from>
    <xdr:to>
      <xdr:col>8</xdr:col>
      <xdr:colOff>278692</xdr:colOff>
      <xdr:row>15</xdr:row>
      <xdr:rowOff>80816</xdr:rowOff>
    </xdr:to>
    <xdr:grpSp>
      <xdr:nvGrpSpPr>
        <xdr:cNvPr id="10" name="Group 9">
          <a:extLst>
            <a:ext uri="{FF2B5EF4-FFF2-40B4-BE49-F238E27FC236}">
              <a16:creationId xmlns:a16="http://schemas.microsoft.com/office/drawing/2014/main" id="{04690665-7358-A103-9E3F-5A6867D074ED}"/>
            </a:ext>
          </a:extLst>
        </xdr:cNvPr>
        <xdr:cNvGrpSpPr/>
      </xdr:nvGrpSpPr>
      <xdr:grpSpPr>
        <a:xfrm>
          <a:off x="3530713" y="2139946"/>
          <a:ext cx="1643252" cy="711779"/>
          <a:chOff x="3529752" y="2044697"/>
          <a:chExt cx="1649024" cy="693250"/>
        </a:xfrm>
      </xdr:grpSpPr>
      <xdr:grpSp>
        <xdr:nvGrpSpPr>
          <xdr:cNvPr id="8" name="Group 7">
            <a:extLst>
              <a:ext uri="{FF2B5EF4-FFF2-40B4-BE49-F238E27FC236}">
                <a16:creationId xmlns:a16="http://schemas.microsoft.com/office/drawing/2014/main" id="{43DF7DB4-0E8A-FA2A-6320-0D07C6EC631C}"/>
              </a:ext>
            </a:extLst>
          </xdr:cNvPr>
          <xdr:cNvGrpSpPr/>
        </xdr:nvGrpSpPr>
        <xdr:grpSpPr>
          <a:xfrm>
            <a:off x="3529752" y="2044697"/>
            <a:ext cx="1649024" cy="313033"/>
            <a:chOff x="2910839" y="2186940"/>
            <a:chExt cx="1103847" cy="236220"/>
          </a:xfrm>
        </xdr:grpSpPr>
        <xdr:sp macro="" textlink="">
          <xdr:nvSpPr>
            <xdr:cNvPr id="6" name="Rectangle: Rounded Corners 5">
              <a:extLst>
                <a:ext uri="{FF2B5EF4-FFF2-40B4-BE49-F238E27FC236}">
                  <a16:creationId xmlns:a16="http://schemas.microsoft.com/office/drawing/2014/main" id="{359EA4A6-A3C5-7414-B336-FAF6B374CE76}"/>
                </a:ext>
              </a:extLst>
            </xdr:cNvPr>
            <xdr:cNvSpPr/>
          </xdr:nvSpPr>
          <xdr:spPr>
            <a:xfrm>
              <a:off x="2910839" y="2186940"/>
              <a:ext cx="811621" cy="236220"/>
            </a:xfrm>
            <a:prstGeom prst="roundRect">
              <a:avLst/>
            </a:prstGeom>
            <a:solidFill>
              <a:srgbClr val="0070C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 name="TextBox 6">
              <a:extLst>
                <a:ext uri="{FF2B5EF4-FFF2-40B4-BE49-F238E27FC236}">
                  <a16:creationId xmlns:a16="http://schemas.microsoft.com/office/drawing/2014/main" id="{079BF8DC-63A1-BC90-FC82-0A29FD9F8DCB}"/>
                </a:ext>
              </a:extLst>
            </xdr:cNvPr>
            <xdr:cNvSpPr txBox="1"/>
          </xdr:nvSpPr>
          <xdr:spPr>
            <a:xfrm>
              <a:off x="2921907" y="2195482"/>
              <a:ext cx="1092779" cy="20621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l"/>
              <a:r>
                <a:rPr lang="en-US" sz="1100">
                  <a:solidFill>
                    <a:schemeClr val="bg1"/>
                  </a:solidFill>
                </a:rPr>
                <a:t>MATCHES PLAYED      </a:t>
              </a:r>
            </a:p>
          </xdr:txBody>
        </xdr:sp>
      </xdr:grpSp>
      <xdr:sp macro="" textlink="ANALYSIS!$H$5">
        <xdr:nvSpPr>
          <xdr:cNvPr id="45" name="TextBox 44">
            <a:extLst>
              <a:ext uri="{FF2B5EF4-FFF2-40B4-BE49-F238E27FC236}">
                <a16:creationId xmlns:a16="http://schemas.microsoft.com/office/drawing/2014/main" id="{6437BD0E-062E-01AB-B426-A9858CA1606A}"/>
              </a:ext>
            </a:extLst>
          </xdr:cNvPr>
          <xdr:cNvSpPr txBox="1"/>
        </xdr:nvSpPr>
        <xdr:spPr>
          <a:xfrm>
            <a:off x="3949934" y="2395363"/>
            <a:ext cx="624763" cy="342584"/>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25599EBF-7A3E-4B73-9334-0B4E307E9EC8}" type="TxLink">
              <a:rPr lang="en-US" sz="1600" b="0" i="0" u="none" strike="noStrike">
                <a:solidFill>
                  <a:schemeClr val="bg1"/>
                </a:solidFill>
                <a:latin typeface="Arial Black" panose="020B0A04020102020204" pitchFamily="34" charset="0"/>
              </a:rPr>
              <a:pPr/>
              <a:t>49</a:t>
            </a:fld>
            <a:endParaRPr lang="en-US" sz="1600">
              <a:solidFill>
                <a:schemeClr val="bg1"/>
              </a:solidFill>
              <a:latin typeface="Arial Black" panose="020B0A04020102020204" pitchFamily="34" charset="0"/>
            </a:endParaRPr>
          </a:p>
        </xdr:txBody>
      </xdr:sp>
    </xdr:grpSp>
    <xdr:clientData/>
  </xdr:twoCellAnchor>
  <xdr:twoCellAnchor editAs="oneCell">
    <xdr:from>
      <xdr:col>13</xdr:col>
      <xdr:colOff>382174</xdr:colOff>
      <xdr:row>12</xdr:row>
      <xdr:rowOff>25276</xdr:rowOff>
    </xdr:from>
    <xdr:to>
      <xdr:col>17</xdr:col>
      <xdr:colOff>144216</xdr:colOff>
      <xdr:row>28</xdr:row>
      <xdr:rowOff>38807</xdr:rowOff>
    </xdr:to>
    <xdr:pic>
      <xdr:nvPicPr>
        <xdr:cNvPr id="47" name="Picture 46">
          <a:extLst>
            <a:ext uri="{FF2B5EF4-FFF2-40B4-BE49-F238E27FC236}">
              <a16:creationId xmlns:a16="http://schemas.microsoft.com/office/drawing/2014/main" id="{2F727DA6-CAEA-EC48-2177-9FF0FF802ED9}"/>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8362007" y="2184276"/>
          <a:ext cx="2217376" cy="2892198"/>
        </a:xfrm>
        <a:prstGeom prst="rect">
          <a:avLst/>
        </a:prstGeom>
      </xdr:spPr>
    </xdr:pic>
    <xdr:clientData/>
  </xdr:twoCellAnchor>
  <xdr:twoCellAnchor editAs="oneCell">
    <xdr:from>
      <xdr:col>9</xdr:col>
      <xdr:colOff>379823</xdr:colOff>
      <xdr:row>9</xdr:row>
      <xdr:rowOff>114753</xdr:rowOff>
    </xdr:from>
    <xdr:to>
      <xdr:col>13</xdr:col>
      <xdr:colOff>151694</xdr:colOff>
      <xdr:row>24</xdr:row>
      <xdr:rowOff>23518</xdr:rowOff>
    </xdr:to>
    <xdr:pic>
      <xdr:nvPicPr>
        <xdr:cNvPr id="49" name="Picture 48">
          <a:extLst>
            <a:ext uri="{FF2B5EF4-FFF2-40B4-BE49-F238E27FC236}">
              <a16:creationId xmlns:a16="http://schemas.microsoft.com/office/drawing/2014/main" id="{1E13DC57-2383-145B-7FBD-CDD3FE34874D}"/>
            </a:ext>
          </a:extLst>
        </xdr:cNvPr>
        <xdr:cNvPicPr>
          <a:picLocks noChangeAspect="1"/>
        </xdr:cNvPicPr>
      </xdr:nvPicPr>
      <xdr:blipFill rotWithShape="1">
        <a:blip xmlns:r="http://schemas.openxmlformats.org/officeDocument/2006/relationships" r:embed="rId6" cstate="print">
          <a:extLst>
            <a:ext uri="{BEBA8EAE-BF5A-486C-A8C5-ECC9F3942E4B}">
              <a14:imgProps xmlns:a14="http://schemas.microsoft.com/office/drawing/2010/main">
                <a14:imgLayer r:embed="rId7">
                  <a14:imgEffect>
                    <a14:backgroundRemoval t="4801" b="99457" l="9783" r="89946">
                      <a14:foregroundMark x1="46603" y1="8424" x2="46603" y2="8424"/>
                      <a14:foregroundMark x1="46603" y1="4891" x2="46603" y2="4891"/>
                      <a14:foregroundMark x1="38315" y1="56522" x2="38315" y2="56522"/>
                      <a14:foregroundMark x1="32337" y1="77355" x2="32337" y2="77355"/>
                      <a14:foregroundMark x1="39130" y1="78895" x2="39130" y2="78895"/>
                      <a14:foregroundMark x1="39130" y1="78895" x2="59103" y2="76630"/>
                      <a14:foregroundMark x1="59103" y1="76630" x2="59103" y2="76630"/>
                      <a14:foregroundMark x1="26359" y1="68388" x2="28533" y2="80435"/>
                      <a14:foregroundMark x1="28261" y1="65308" x2="27038" y2="68116"/>
                      <a14:foregroundMark x1="49899" y1="92271" x2="50408" y2="92210"/>
                      <a14:foregroundMark x1="30163" y1="94656" x2="44122" y2="92969"/>
                      <a14:foregroundMark x1="50408" y1="92210" x2="64402" y2="93207"/>
                      <a14:foregroundMark x1="62500" y1="77174" x2="66576" y2="87953"/>
                      <a14:foregroundMark x1="25272" y1="83152" x2="27038" y2="96467"/>
                      <a14:foregroundMark x1="49899" y1="94509" x2="70380" y2="92754"/>
                      <a14:foregroundMark x1="27038" y1="96467" x2="44122" y2="95003"/>
                      <a14:foregroundMark x1="70380" y1="92754" x2="53446" y2="97048"/>
                      <a14:foregroundMark x1="51911" y1="98181" x2="60598" y2="97736"/>
                      <a14:foregroundMark x1="23641" y1="90217" x2="24049" y2="94203"/>
                      <a14:foregroundMark x1="35326" y1="99457" x2="35054" y2="99457"/>
                      <a14:backgroundMark x1="47011" y1="87409" x2="47011" y2="97192"/>
                      <a14:backgroundMark x1="51223" y1="99004" x2="51223" y2="99728"/>
                      <a14:backgroundMark x1="49728" y1="97464" x2="51902" y2="98188"/>
                    </a14:backgroundRemoval>
                  </a14:imgEffect>
                </a14:imgLayer>
              </a14:imgProps>
            </a:ext>
            <a:ext uri="{28A0092B-C50C-407E-A947-70E740481C1C}">
              <a14:useLocalDpi xmlns:a14="http://schemas.microsoft.com/office/drawing/2010/main" val="0"/>
            </a:ext>
          </a:extLst>
        </a:blip>
        <a:srcRect l="1505" b="23367"/>
        <a:stretch>
          <a:fillRect/>
        </a:stretch>
      </xdr:blipFill>
      <xdr:spPr>
        <a:xfrm>
          <a:off x="5904323" y="1734003"/>
          <a:ext cx="2227204" cy="2607515"/>
        </a:xfrm>
        <a:prstGeom prst="rect">
          <a:avLst/>
        </a:prstGeom>
      </xdr:spPr>
    </xdr:pic>
    <xdr:clientData/>
  </xdr:twoCellAnchor>
  <xdr:twoCellAnchor editAs="oneCell">
    <xdr:from>
      <xdr:col>17</xdr:col>
      <xdr:colOff>310579</xdr:colOff>
      <xdr:row>9</xdr:row>
      <xdr:rowOff>134114</xdr:rowOff>
    </xdr:from>
    <xdr:to>
      <xdr:col>21</xdr:col>
      <xdr:colOff>38344</xdr:colOff>
      <xdr:row>24</xdr:row>
      <xdr:rowOff>95250</xdr:rowOff>
    </xdr:to>
    <xdr:pic>
      <xdr:nvPicPr>
        <xdr:cNvPr id="51" name="Picture 50">
          <a:extLst>
            <a:ext uri="{FF2B5EF4-FFF2-40B4-BE49-F238E27FC236}">
              <a16:creationId xmlns:a16="http://schemas.microsoft.com/office/drawing/2014/main" id="{9118F508-BA7E-6D47-BE28-31D572CCF199}"/>
            </a:ext>
          </a:extLst>
        </xdr:cNvPr>
        <xdr:cNvPicPr>
          <a:picLocks noChangeAspect="1"/>
        </xdr:cNvPicPr>
      </xdr:nvPicPr>
      <xdr:blipFill rotWithShape="1">
        <a:blip xmlns:r="http://schemas.openxmlformats.org/officeDocument/2006/relationships" r:embed="rId8" cstate="print">
          <a:extLst>
            <a:ext uri="{BEBA8EAE-BF5A-486C-A8C5-ECC9F3942E4B}">
              <a14:imgProps xmlns:a14="http://schemas.microsoft.com/office/drawing/2010/main">
                <a14:imgLayer r:embed="rId9">
                  <a14:imgEffect>
                    <a14:backgroundRemoval t="4801" b="96286" l="9783" r="89946">
                      <a14:foregroundMark x1="47147" y1="7065" x2="54348" y2="9964"/>
                      <a14:foregroundMark x1="55842" y1="39764" x2="56793" y2="36866"/>
                      <a14:foregroundMark x1="44293" y1="4801" x2="55842" y2="6703"/>
                      <a14:foregroundMark x1="24049" y1="74366" x2="22011" y2="92029"/>
                      <a14:foregroundMark x1="22011" y1="92029" x2="38587" y2="79257"/>
                      <a14:foregroundMark x1="38587" y1="79257" x2="27853" y2="96196"/>
                      <a14:foregroundMark x1="43354" y1="83605" x2="44022" y2="83062"/>
                      <a14:foregroundMark x1="27853" y1="96196" x2="43354" y2="83605"/>
                      <a14:foregroundMark x1="45346" y1="84163" x2="59918" y2="96286"/>
                      <a14:foregroundMark x1="44022" y1="83062" x2="44325" y2="83314"/>
                      <a14:foregroundMark x1="59918" y1="96286" x2="63043" y2="92935"/>
                      <a14:backgroundMark x1="45652" y1="83605" x2="45652" y2="83605"/>
                      <a14:backgroundMark x1="44293" y1="83333" x2="45652" y2="83967"/>
                    </a14:backgroundRemoval>
                  </a14:imgEffect>
                </a14:imgLayer>
              </a14:imgProps>
            </a:ext>
            <a:ext uri="{28A0092B-C50C-407E-A947-70E740481C1C}">
              <a14:useLocalDpi xmlns:a14="http://schemas.microsoft.com/office/drawing/2010/main" val="0"/>
            </a:ext>
          </a:extLst>
        </a:blip>
        <a:srcRect b="18934"/>
        <a:stretch>
          <a:fillRect/>
        </a:stretch>
      </xdr:blipFill>
      <xdr:spPr>
        <a:xfrm>
          <a:off x="10745746" y="1753364"/>
          <a:ext cx="2183098" cy="2659886"/>
        </a:xfrm>
        <a:prstGeom prst="rect">
          <a:avLst/>
        </a:prstGeom>
      </xdr:spPr>
    </xdr:pic>
    <xdr:clientData/>
  </xdr:twoCellAnchor>
  <xdr:twoCellAnchor editAs="oneCell">
    <xdr:from>
      <xdr:col>22</xdr:col>
      <xdr:colOff>143086</xdr:colOff>
      <xdr:row>16</xdr:row>
      <xdr:rowOff>169333</xdr:rowOff>
    </xdr:from>
    <xdr:to>
      <xdr:col>26</xdr:col>
      <xdr:colOff>148165</xdr:colOff>
      <xdr:row>46</xdr:row>
      <xdr:rowOff>159925</xdr:rowOff>
    </xdr:to>
    <mc:AlternateContent xmlns:mc="http://schemas.openxmlformats.org/markup-compatibility/2006" xmlns:a14="http://schemas.microsoft.com/office/drawing/2010/main">
      <mc:Choice Requires="a14">
        <xdr:graphicFrame macro="">
          <xdr:nvGraphicFramePr>
            <xdr:cNvPr id="57" name="Opposition 2">
              <a:extLst>
                <a:ext uri="{FF2B5EF4-FFF2-40B4-BE49-F238E27FC236}">
                  <a16:creationId xmlns:a16="http://schemas.microsoft.com/office/drawing/2014/main" id="{5B84D54B-CA48-43DD-A64B-DCF89746B55D}"/>
                </a:ext>
              </a:extLst>
            </xdr:cNvPr>
            <xdr:cNvGraphicFramePr/>
          </xdr:nvGraphicFramePr>
          <xdr:xfrm>
            <a:off x="0" y="0"/>
            <a:ext cx="0" cy="0"/>
          </xdr:xfrm>
          <a:graphic>
            <a:graphicData uri="http://schemas.microsoft.com/office/drawing/2010/slicer">
              <sle:slicer xmlns:sle="http://schemas.microsoft.com/office/drawing/2010/slicer" name="Opposition 2"/>
            </a:graphicData>
          </a:graphic>
        </xdr:graphicFrame>
      </mc:Choice>
      <mc:Fallback xmlns="">
        <xdr:sp macro="" textlink="">
          <xdr:nvSpPr>
            <xdr:cNvPr id="0" name=""/>
            <xdr:cNvSpPr>
              <a:spLocks noTextEdit="1"/>
            </xdr:cNvSpPr>
          </xdr:nvSpPr>
          <xdr:spPr>
            <a:xfrm>
              <a:off x="13647419" y="3048000"/>
              <a:ext cx="2460413" cy="5388092"/>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560024</xdr:colOff>
      <xdr:row>5</xdr:row>
      <xdr:rowOff>174178</xdr:rowOff>
    </xdr:from>
    <xdr:to>
      <xdr:col>19</xdr:col>
      <xdr:colOff>571500</xdr:colOff>
      <xdr:row>7</xdr:row>
      <xdr:rowOff>76435</xdr:rowOff>
    </xdr:to>
    <xdr:grpSp>
      <xdr:nvGrpSpPr>
        <xdr:cNvPr id="5" name="Group 4">
          <a:extLst>
            <a:ext uri="{FF2B5EF4-FFF2-40B4-BE49-F238E27FC236}">
              <a16:creationId xmlns:a16="http://schemas.microsoft.com/office/drawing/2014/main" id="{D832545C-072B-4999-5DE9-28DDA43642DC}"/>
            </a:ext>
          </a:extLst>
        </xdr:cNvPr>
        <xdr:cNvGrpSpPr/>
      </xdr:nvGrpSpPr>
      <xdr:grpSpPr>
        <a:xfrm>
          <a:off x="6679115" y="1097814"/>
          <a:ext cx="5518658" cy="271712"/>
          <a:chOff x="6910024" y="1063178"/>
          <a:chExt cx="5535976" cy="262091"/>
        </a:xfrm>
      </xdr:grpSpPr>
      <xdr:sp macro="" textlink="">
        <xdr:nvSpPr>
          <xdr:cNvPr id="27" name="Rectangle: Rounded Corners 26">
            <a:extLst>
              <a:ext uri="{FF2B5EF4-FFF2-40B4-BE49-F238E27FC236}">
                <a16:creationId xmlns:a16="http://schemas.microsoft.com/office/drawing/2014/main" id="{49EE6A7A-A6C8-40F7-412E-93C46ACCF98C}"/>
              </a:ext>
            </a:extLst>
          </xdr:cNvPr>
          <xdr:cNvSpPr/>
        </xdr:nvSpPr>
        <xdr:spPr>
          <a:xfrm>
            <a:off x="6910024" y="1063178"/>
            <a:ext cx="5535976" cy="262091"/>
          </a:xfrm>
          <a:prstGeom prst="roundRect">
            <a:avLst/>
          </a:prstGeom>
          <a:solidFill>
            <a:schemeClr val="tx1">
              <a:lumMod val="95000"/>
              <a:lumOff val="5000"/>
              <a:alpha val="39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2" name="TextBox 1">
            <a:extLst>
              <a:ext uri="{FF2B5EF4-FFF2-40B4-BE49-F238E27FC236}">
                <a16:creationId xmlns:a16="http://schemas.microsoft.com/office/drawing/2014/main" id="{9DACFC9E-E26F-93EB-B013-D329E31B1F3E}"/>
              </a:ext>
            </a:extLst>
          </xdr:cNvPr>
          <xdr:cNvSpPr txBox="1"/>
        </xdr:nvSpPr>
        <xdr:spPr>
          <a:xfrm>
            <a:off x="7006166" y="1068917"/>
            <a:ext cx="1259418" cy="19049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100">
                <a:solidFill>
                  <a:schemeClr val="tx1">
                    <a:lumMod val="50000"/>
                    <a:lumOff val="50000"/>
                  </a:schemeClr>
                </a:solidFill>
              </a:rPr>
              <a:t>Search Anything</a:t>
            </a:r>
          </a:p>
        </xdr:txBody>
      </xdr:sp>
    </xdr:grpSp>
    <xdr:clientData/>
  </xdr:twoCellAnchor>
  <xdr:twoCellAnchor>
    <xdr:from>
      <xdr:col>15</xdr:col>
      <xdr:colOff>0</xdr:colOff>
      <xdr:row>58</xdr:row>
      <xdr:rowOff>0</xdr:rowOff>
    </xdr:from>
    <xdr:to>
      <xdr:col>15</xdr:col>
      <xdr:colOff>533400</xdr:colOff>
      <xdr:row>60</xdr:row>
      <xdr:rowOff>45720</xdr:rowOff>
    </xdr:to>
    <xdr:sp macro="" textlink="">
      <xdr:nvSpPr>
        <xdr:cNvPr id="2049" name="Text Box 1">
          <a:extLst>
            <a:ext uri="{FF2B5EF4-FFF2-40B4-BE49-F238E27FC236}">
              <a16:creationId xmlns:a16="http://schemas.microsoft.com/office/drawing/2014/main" id="{B8C8B5D4-EA08-F194-9F12-2E50D0072EAC}"/>
            </a:ext>
          </a:extLst>
        </xdr:cNvPr>
        <xdr:cNvSpPr txBox="1">
          <a:spLocks noChangeArrowheads="1"/>
        </xdr:cNvSpPr>
      </xdr:nvSpPr>
      <xdr:spPr bwMode="auto">
        <a:xfrm>
          <a:off x="9144000" y="10607040"/>
          <a:ext cx="533400" cy="411480"/>
        </a:xfrm>
        <a:prstGeom prst="rect">
          <a:avLst/>
        </a:prstGeom>
        <a:solidFill>
          <a:srgbClr val="FFFFFF"/>
        </a:solidFill>
        <a:ln w="9525">
          <a:solidFill>
            <a:srgbClr val="000000"/>
          </a:solidFill>
          <a:miter lim="800000"/>
          <a:headEnd/>
          <a:tailEnd/>
        </a:ln>
      </xdr:spPr>
      <xdr:txBody>
        <a:bodyPr vertOverflow="clip" wrap="square" lIns="27432" tIns="27432" rIns="0" bIns="0" anchor="t" upright="1"/>
        <a:lstStyle/>
        <a:p>
          <a:pPr algn="l" rtl="0">
            <a:defRPr sz="1000"/>
          </a:pPr>
          <a:r>
            <a:rPr lang="en-US" sz="1100" b="0" i="0" u="none" strike="noStrike" baseline="0">
              <a:solidFill>
                <a:srgbClr val="000000"/>
              </a:solidFill>
              <a:latin typeface="Aptos Narrow"/>
            </a:rPr>
            <a:t>2.09"</a:t>
          </a:r>
        </a:p>
      </xdr:txBody>
    </xdr:sp>
    <xdr:clientData/>
  </xdr:twoCellAnchor>
  <xdr:twoCellAnchor>
    <xdr:from>
      <xdr:col>9</xdr:col>
      <xdr:colOff>588766</xdr:colOff>
      <xdr:row>34</xdr:row>
      <xdr:rowOff>106245</xdr:rowOff>
    </xdr:from>
    <xdr:to>
      <xdr:col>13</xdr:col>
      <xdr:colOff>527767</xdr:colOff>
      <xdr:row>43</xdr:row>
      <xdr:rowOff>81137</xdr:rowOff>
    </xdr:to>
    <xdr:grpSp>
      <xdr:nvGrpSpPr>
        <xdr:cNvPr id="55" name="Group 54">
          <a:extLst>
            <a:ext uri="{FF2B5EF4-FFF2-40B4-BE49-F238E27FC236}">
              <a16:creationId xmlns:a16="http://schemas.microsoft.com/office/drawing/2014/main" id="{397B4143-EF64-077C-7170-D68773EF0579}"/>
            </a:ext>
          </a:extLst>
        </xdr:cNvPr>
        <xdr:cNvGrpSpPr/>
      </xdr:nvGrpSpPr>
      <xdr:grpSpPr>
        <a:xfrm>
          <a:off x="6095948" y="6386972"/>
          <a:ext cx="2386637" cy="1637438"/>
          <a:chOff x="6113266" y="6223412"/>
          <a:chExt cx="2394334" cy="1594142"/>
        </a:xfrm>
      </xdr:grpSpPr>
      <xdr:grpSp>
        <xdr:nvGrpSpPr>
          <xdr:cNvPr id="71" name="Group 70">
            <a:extLst>
              <a:ext uri="{FF2B5EF4-FFF2-40B4-BE49-F238E27FC236}">
                <a16:creationId xmlns:a16="http://schemas.microsoft.com/office/drawing/2014/main" id="{7D5E4EC9-3EB0-9C06-B854-259B4976D212}"/>
              </a:ext>
            </a:extLst>
          </xdr:cNvPr>
          <xdr:cNvGrpSpPr/>
        </xdr:nvGrpSpPr>
        <xdr:grpSpPr>
          <a:xfrm>
            <a:off x="6113266" y="6223412"/>
            <a:ext cx="2394334" cy="1594142"/>
            <a:chOff x="5752255" y="6167914"/>
            <a:chExt cx="2383623" cy="1583790"/>
          </a:xfrm>
        </xdr:grpSpPr>
        <xdr:graphicFrame macro="">
          <xdr:nvGraphicFramePr>
            <xdr:cNvPr id="58" name="Chart 57">
              <a:extLst>
                <a:ext uri="{FF2B5EF4-FFF2-40B4-BE49-F238E27FC236}">
                  <a16:creationId xmlns:a16="http://schemas.microsoft.com/office/drawing/2014/main" id="{78B4D8FF-9267-43FD-9DB7-CF27C269B75E}"/>
                </a:ext>
              </a:extLst>
            </xdr:cNvPr>
            <xdr:cNvGraphicFramePr>
              <a:graphicFrameLocks/>
            </xdr:cNvGraphicFramePr>
          </xdr:nvGraphicFramePr>
          <xdr:xfrm>
            <a:off x="5752255" y="6312369"/>
            <a:ext cx="2093523" cy="1439335"/>
          </xdr:xfrm>
          <a:graphic>
            <a:graphicData uri="http://schemas.openxmlformats.org/drawingml/2006/chart">
              <c:chart xmlns:c="http://schemas.openxmlformats.org/drawingml/2006/chart" xmlns:r="http://schemas.openxmlformats.org/officeDocument/2006/relationships" r:id="rId10"/>
            </a:graphicData>
          </a:graphic>
        </xdr:graphicFrame>
        <xdr:sp macro="" textlink="">
          <xdr:nvSpPr>
            <xdr:cNvPr id="60" name="Oval 59">
              <a:extLst>
                <a:ext uri="{FF2B5EF4-FFF2-40B4-BE49-F238E27FC236}">
                  <a16:creationId xmlns:a16="http://schemas.microsoft.com/office/drawing/2014/main" id="{9F9C224D-04AA-AEA0-FC4B-2433505EF17B}"/>
                </a:ext>
              </a:extLst>
            </xdr:cNvPr>
            <xdr:cNvSpPr/>
          </xdr:nvSpPr>
          <xdr:spPr>
            <a:xfrm>
              <a:off x="6368815" y="6622815"/>
              <a:ext cx="856073" cy="827852"/>
            </a:xfrm>
            <a:prstGeom prst="ellipse">
              <a:avLst/>
            </a:prstGeom>
            <a:solidFill>
              <a:srgbClr val="0070C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4" name="TextBox 63">
              <a:extLst>
                <a:ext uri="{FF2B5EF4-FFF2-40B4-BE49-F238E27FC236}">
                  <a16:creationId xmlns:a16="http://schemas.microsoft.com/office/drawing/2014/main" id="{2A7363B0-1297-687A-E9C9-5159B003E2FD}"/>
                </a:ext>
              </a:extLst>
            </xdr:cNvPr>
            <xdr:cNvSpPr txBox="1"/>
          </xdr:nvSpPr>
          <xdr:spPr>
            <a:xfrm>
              <a:off x="6412466" y="6167914"/>
              <a:ext cx="743185" cy="23518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50">
                  <a:solidFill>
                    <a:schemeClr val="bg1"/>
                  </a:solidFill>
                </a:rPr>
                <a:t>WIN RATE</a:t>
              </a:r>
            </a:p>
          </xdr:txBody>
        </xdr:sp>
        <xdr:sp macro="" textlink="ANALYSIS!$B$5">
          <xdr:nvSpPr>
            <xdr:cNvPr id="67" name="TextBox 66">
              <a:extLst>
                <a:ext uri="{FF2B5EF4-FFF2-40B4-BE49-F238E27FC236}">
                  <a16:creationId xmlns:a16="http://schemas.microsoft.com/office/drawing/2014/main" id="{73B327C7-5249-1FF3-569F-FE14B6FB0053}"/>
                </a:ext>
              </a:extLst>
            </xdr:cNvPr>
            <xdr:cNvSpPr txBox="1"/>
          </xdr:nvSpPr>
          <xdr:spPr>
            <a:xfrm>
              <a:off x="7185729" y="6887879"/>
              <a:ext cx="950149" cy="329259"/>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0093759C-0644-4D74-BCDD-D6B9B30C466C}" type="TxLink">
                <a:rPr lang="en-US" sz="1400" b="0" i="0" u="none" strike="noStrike">
                  <a:solidFill>
                    <a:schemeClr val="bg1"/>
                  </a:solidFill>
                  <a:latin typeface="Arial Black" panose="020B0A04020102020204" pitchFamily="34" charset="0"/>
                </a:rPr>
                <a:pPr algn="ctr"/>
                <a:t>11%</a:t>
              </a:fld>
              <a:endParaRPr lang="en-US" sz="1400">
                <a:solidFill>
                  <a:schemeClr val="bg1"/>
                </a:solidFill>
                <a:latin typeface="Arial Black" panose="020B0A04020102020204" pitchFamily="34" charset="0"/>
              </a:endParaRPr>
            </a:p>
          </xdr:txBody>
        </xdr:sp>
      </xdr:grpSp>
      <xdr:pic>
        <xdr:nvPicPr>
          <xdr:cNvPr id="52" name="Picture 51">
            <a:extLst>
              <a:ext uri="{FF2B5EF4-FFF2-40B4-BE49-F238E27FC236}">
                <a16:creationId xmlns:a16="http://schemas.microsoft.com/office/drawing/2014/main" id="{B6ABDB9D-1E2E-6BE6-3FCC-266E337875BA}"/>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6862015" y="6805084"/>
            <a:ext cx="586533" cy="566208"/>
          </a:xfrm>
          <a:prstGeom prst="rect">
            <a:avLst/>
          </a:prstGeom>
        </xdr:spPr>
      </xdr:pic>
    </xdr:grpSp>
    <xdr:clientData/>
  </xdr:twoCellAnchor>
  <xdr:twoCellAnchor>
    <xdr:from>
      <xdr:col>16</xdr:col>
      <xdr:colOff>420603</xdr:colOff>
      <xdr:row>34</xdr:row>
      <xdr:rowOff>136245</xdr:rowOff>
    </xdr:from>
    <xdr:to>
      <xdr:col>20</xdr:col>
      <xdr:colOff>263592</xdr:colOff>
      <xdr:row>43</xdr:row>
      <xdr:rowOff>103285</xdr:rowOff>
    </xdr:to>
    <xdr:grpSp>
      <xdr:nvGrpSpPr>
        <xdr:cNvPr id="72" name="Group 71">
          <a:extLst>
            <a:ext uri="{FF2B5EF4-FFF2-40B4-BE49-F238E27FC236}">
              <a16:creationId xmlns:a16="http://schemas.microsoft.com/office/drawing/2014/main" id="{D85C1347-A3F5-F16B-9004-FE41BAE4158E}"/>
            </a:ext>
          </a:extLst>
        </xdr:cNvPr>
        <xdr:cNvGrpSpPr/>
      </xdr:nvGrpSpPr>
      <xdr:grpSpPr>
        <a:xfrm>
          <a:off x="10211148" y="6416972"/>
          <a:ext cx="2290626" cy="1629586"/>
          <a:chOff x="10241936" y="6253412"/>
          <a:chExt cx="2298323" cy="1586290"/>
        </a:xfrm>
      </xdr:grpSpPr>
      <xdr:grpSp>
        <xdr:nvGrpSpPr>
          <xdr:cNvPr id="78" name="Group 77">
            <a:extLst>
              <a:ext uri="{FF2B5EF4-FFF2-40B4-BE49-F238E27FC236}">
                <a16:creationId xmlns:a16="http://schemas.microsoft.com/office/drawing/2014/main" id="{02F90435-2ACD-E921-356B-E5B0D683273C}"/>
              </a:ext>
            </a:extLst>
          </xdr:cNvPr>
          <xdr:cNvGrpSpPr/>
        </xdr:nvGrpSpPr>
        <xdr:grpSpPr>
          <a:xfrm>
            <a:off x="10241936" y="6253412"/>
            <a:ext cx="2298323" cy="1586290"/>
            <a:chOff x="9280030" y="6181425"/>
            <a:chExt cx="2288043" cy="1575962"/>
          </a:xfrm>
        </xdr:grpSpPr>
        <xdr:graphicFrame macro="">
          <xdr:nvGraphicFramePr>
            <xdr:cNvPr id="63" name="Chart 62">
              <a:extLst>
                <a:ext uri="{FF2B5EF4-FFF2-40B4-BE49-F238E27FC236}">
                  <a16:creationId xmlns:a16="http://schemas.microsoft.com/office/drawing/2014/main" id="{5ADC9673-2A86-4E78-9576-C28AB7FD3D69}"/>
                </a:ext>
              </a:extLst>
            </xdr:cNvPr>
            <xdr:cNvGraphicFramePr>
              <a:graphicFrameLocks/>
            </xdr:cNvGraphicFramePr>
          </xdr:nvGraphicFramePr>
          <xdr:xfrm>
            <a:off x="9280030" y="6321779"/>
            <a:ext cx="2093976" cy="1435608"/>
          </xdr:xfrm>
          <a:graphic>
            <a:graphicData uri="http://schemas.openxmlformats.org/drawingml/2006/chart">
              <c:chart xmlns:c="http://schemas.openxmlformats.org/drawingml/2006/chart" xmlns:r="http://schemas.openxmlformats.org/officeDocument/2006/relationships" r:id="rId12"/>
            </a:graphicData>
          </a:graphic>
        </xdr:graphicFrame>
        <xdr:grpSp>
          <xdr:nvGrpSpPr>
            <xdr:cNvPr id="77" name="Group 76">
              <a:extLst>
                <a:ext uri="{FF2B5EF4-FFF2-40B4-BE49-F238E27FC236}">
                  <a16:creationId xmlns:a16="http://schemas.microsoft.com/office/drawing/2014/main" id="{728AAFE5-D395-FBA5-26B1-9636FEDBAD1D}"/>
                </a:ext>
              </a:extLst>
            </xdr:cNvPr>
            <xdr:cNvGrpSpPr/>
          </xdr:nvGrpSpPr>
          <xdr:grpSpPr>
            <a:xfrm>
              <a:off x="9898473" y="6181425"/>
              <a:ext cx="1669600" cy="1280530"/>
              <a:chOff x="9898473" y="6181425"/>
              <a:chExt cx="1669600" cy="1280530"/>
            </a:xfrm>
          </xdr:grpSpPr>
          <xdr:sp macro="" textlink="">
            <xdr:nvSpPr>
              <xdr:cNvPr id="61" name="Oval 60">
                <a:extLst>
                  <a:ext uri="{FF2B5EF4-FFF2-40B4-BE49-F238E27FC236}">
                    <a16:creationId xmlns:a16="http://schemas.microsoft.com/office/drawing/2014/main" id="{87B7D777-C0EE-31C7-7418-7EA60363319B}"/>
                  </a:ext>
                </a:extLst>
              </xdr:cNvPr>
              <xdr:cNvSpPr/>
            </xdr:nvSpPr>
            <xdr:spPr>
              <a:xfrm>
                <a:off x="9898473" y="6634103"/>
                <a:ext cx="856073" cy="827852"/>
              </a:xfrm>
              <a:prstGeom prst="ellipse">
                <a:avLst/>
              </a:prstGeom>
              <a:solidFill>
                <a:srgbClr val="0070C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5" name="TextBox 64">
                <a:extLst>
                  <a:ext uri="{FF2B5EF4-FFF2-40B4-BE49-F238E27FC236}">
                    <a16:creationId xmlns:a16="http://schemas.microsoft.com/office/drawing/2014/main" id="{04AA9A5C-8770-3FE9-3A89-CA5ADC7FC02B}"/>
                  </a:ext>
                </a:extLst>
              </xdr:cNvPr>
              <xdr:cNvSpPr txBox="1"/>
            </xdr:nvSpPr>
            <xdr:spPr>
              <a:xfrm>
                <a:off x="9977120" y="6181425"/>
                <a:ext cx="844785" cy="26152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50">
                    <a:solidFill>
                      <a:schemeClr val="bg1"/>
                    </a:solidFill>
                  </a:rPr>
                  <a:t>LOSS RATE</a:t>
                </a:r>
              </a:p>
            </xdr:txBody>
          </xdr:sp>
          <xdr:sp macro="" textlink="ANALYSIS!$D$5">
            <xdr:nvSpPr>
              <xdr:cNvPr id="69" name="TextBox 68">
                <a:extLst>
                  <a:ext uri="{FF2B5EF4-FFF2-40B4-BE49-F238E27FC236}">
                    <a16:creationId xmlns:a16="http://schemas.microsoft.com/office/drawing/2014/main" id="{CB94BC59-E438-26B5-7870-B6FE64A8CA76}"/>
                  </a:ext>
                </a:extLst>
              </xdr:cNvPr>
              <xdr:cNvSpPr txBox="1"/>
            </xdr:nvSpPr>
            <xdr:spPr>
              <a:xfrm>
                <a:off x="11035614" y="6856780"/>
                <a:ext cx="532459" cy="325497"/>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760BAFA2-6995-442C-A014-127C40739559}" type="TxLink">
                  <a:rPr lang="en-US" sz="1400" b="0" i="0" u="none" strike="noStrike">
                    <a:solidFill>
                      <a:schemeClr val="bg1"/>
                    </a:solidFill>
                    <a:latin typeface="Arial Black" panose="020B0A04020102020204" pitchFamily="34" charset="0"/>
                  </a:rPr>
                  <a:pPr/>
                  <a:t>6%</a:t>
                </a:fld>
                <a:endParaRPr lang="en-US" sz="1400">
                  <a:solidFill>
                    <a:schemeClr val="bg1"/>
                  </a:solidFill>
                  <a:latin typeface="Arial Black" panose="020B0A04020102020204" pitchFamily="34" charset="0"/>
                </a:endParaRPr>
              </a:p>
            </xdr:txBody>
          </xdr:sp>
        </xdr:grpSp>
      </xdr:grpSp>
      <xdr:pic>
        <xdr:nvPicPr>
          <xdr:cNvPr id="53" name="Picture 52">
            <a:extLst>
              <a:ext uri="{FF2B5EF4-FFF2-40B4-BE49-F238E27FC236}">
                <a16:creationId xmlns:a16="http://schemas.microsoft.com/office/drawing/2014/main" id="{7A232C34-FFE5-1E7A-684B-F779D246E43C}"/>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10983167" y="6841067"/>
            <a:ext cx="586533" cy="566208"/>
          </a:xfrm>
          <a:prstGeom prst="rect">
            <a:avLst/>
          </a:prstGeom>
        </xdr:spPr>
      </xdr:pic>
    </xdr:grpSp>
    <xdr:clientData/>
  </xdr:twoCellAnchor>
  <xdr:twoCellAnchor>
    <xdr:from>
      <xdr:col>13</xdr:col>
      <xdr:colOff>174038</xdr:colOff>
      <xdr:row>34</xdr:row>
      <xdr:rowOff>107369</xdr:rowOff>
    </xdr:from>
    <xdr:to>
      <xdr:col>16</xdr:col>
      <xdr:colOff>596643</xdr:colOff>
      <xdr:row>43</xdr:row>
      <xdr:rowOff>98577</xdr:rowOff>
    </xdr:to>
    <xdr:grpSp>
      <xdr:nvGrpSpPr>
        <xdr:cNvPr id="56" name="Group 55">
          <a:extLst>
            <a:ext uri="{FF2B5EF4-FFF2-40B4-BE49-F238E27FC236}">
              <a16:creationId xmlns:a16="http://schemas.microsoft.com/office/drawing/2014/main" id="{3FF3024A-02EA-97DB-2312-048977E7E171}"/>
            </a:ext>
          </a:extLst>
        </xdr:cNvPr>
        <xdr:cNvGrpSpPr/>
      </xdr:nvGrpSpPr>
      <xdr:grpSpPr>
        <a:xfrm>
          <a:off x="8128856" y="6388096"/>
          <a:ext cx="2258332" cy="1653754"/>
          <a:chOff x="8153871" y="6224536"/>
          <a:chExt cx="2264105" cy="1610458"/>
        </a:xfrm>
      </xdr:grpSpPr>
      <xdr:grpSp>
        <xdr:nvGrpSpPr>
          <xdr:cNvPr id="79" name="Group 78">
            <a:extLst>
              <a:ext uri="{FF2B5EF4-FFF2-40B4-BE49-F238E27FC236}">
                <a16:creationId xmlns:a16="http://schemas.microsoft.com/office/drawing/2014/main" id="{3D76807E-EF6F-8E52-A873-3D076689E402}"/>
              </a:ext>
            </a:extLst>
          </xdr:cNvPr>
          <xdr:cNvGrpSpPr/>
        </xdr:nvGrpSpPr>
        <xdr:grpSpPr>
          <a:xfrm>
            <a:off x="8153871" y="6224536"/>
            <a:ext cx="2264105" cy="1610458"/>
            <a:chOff x="7667038" y="6129189"/>
            <a:chExt cx="2253997" cy="1599973"/>
          </a:xfrm>
        </xdr:grpSpPr>
        <xdr:graphicFrame macro="">
          <xdr:nvGraphicFramePr>
            <xdr:cNvPr id="59" name="Chart 58">
              <a:extLst>
                <a:ext uri="{FF2B5EF4-FFF2-40B4-BE49-F238E27FC236}">
                  <a16:creationId xmlns:a16="http://schemas.microsoft.com/office/drawing/2014/main" id="{D9DB1B3A-C683-4347-A8FB-157794815612}"/>
                </a:ext>
              </a:extLst>
            </xdr:cNvPr>
            <xdr:cNvGraphicFramePr>
              <a:graphicFrameLocks/>
            </xdr:cNvGraphicFramePr>
          </xdr:nvGraphicFramePr>
          <xdr:xfrm>
            <a:off x="7667038" y="6293554"/>
            <a:ext cx="2097851" cy="1435608"/>
          </xdr:xfrm>
          <a:graphic>
            <a:graphicData uri="http://schemas.openxmlformats.org/drawingml/2006/chart">
              <c:chart xmlns:c="http://schemas.openxmlformats.org/drawingml/2006/chart" xmlns:r="http://schemas.openxmlformats.org/officeDocument/2006/relationships" r:id="rId13"/>
            </a:graphicData>
          </a:graphic>
        </xdr:graphicFrame>
        <xdr:sp macro="" textlink="">
          <xdr:nvSpPr>
            <xdr:cNvPr id="62" name="Oval 61">
              <a:extLst>
                <a:ext uri="{FF2B5EF4-FFF2-40B4-BE49-F238E27FC236}">
                  <a16:creationId xmlns:a16="http://schemas.microsoft.com/office/drawing/2014/main" id="{834B43FD-633D-2D05-47FA-7ADBB51B5F6C}"/>
                </a:ext>
              </a:extLst>
            </xdr:cNvPr>
            <xdr:cNvSpPr/>
          </xdr:nvSpPr>
          <xdr:spPr>
            <a:xfrm>
              <a:off x="8282282" y="6588948"/>
              <a:ext cx="856073" cy="827852"/>
            </a:xfrm>
            <a:prstGeom prst="ellipse">
              <a:avLst/>
            </a:prstGeom>
            <a:solidFill>
              <a:srgbClr val="0070C0"/>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6" name="TextBox 65">
              <a:extLst>
                <a:ext uri="{FF2B5EF4-FFF2-40B4-BE49-F238E27FC236}">
                  <a16:creationId xmlns:a16="http://schemas.microsoft.com/office/drawing/2014/main" id="{E1663771-8B3C-16B3-8D7F-4BEB17B2AC5A}"/>
                </a:ext>
              </a:extLst>
            </xdr:cNvPr>
            <xdr:cNvSpPr txBox="1"/>
          </xdr:nvSpPr>
          <xdr:spPr>
            <a:xfrm>
              <a:off x="8297333" y="6129189"/>
              <a:ext cx="846667" cy="19755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1050">
                  <a:solidFill>
                    <a:schemeClr val="bg1"/>
                  </a:solidFill>
                </a:rPr>
                <a:t>DRAW RATE</a:t>
              </a:r>
            </a:p>
          </xdr:txBody>
        </xdr:sp>
        <xdr:sp macro="" textlink="ANALYSIS!$F$5">
          <xdr:nvSpPr>
            <xdr:cNvPr id="68" name="TextBox 67">
              <a:extLst>
                <a:ext uri="{FF2B5EF4-FFF2-40B4-BE49-F238E27FC236}">
                  <a16:creationId xmlns:a16="http://schemas.microsoft.com/office/drawing/2014/main" id="{D0A5FF99-509A-16CA-9A1D-349CFAF7D8E1}"/>
                </a:ext>
              </a:extLst>
            </xdr:cNvPr>
            <xdr:cNvSpPr txBox="1"/>
          </xdr:nvSpPr>
          <xdr:spPr>
            <a:xfrm>
              <a:off x="9206071" y="6819481"/>
              <a:ext cx="714964" cy="346193"/>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ctr"/>
            <a:lstStyle/>
            <a:p>
              <a:pPr algn="ctr"/>
              <a:fld id="{64057432-F02A-4E9C-96B2-C7BE9DD3532E}" type="TxLink">
                <a:rPr lang="en-US" sz="1400" b="0" i="0" u="none" strike="noStrike">
                  <a:solidFill>
                    <a:schemeClr val="bg1"/>
                  </a:solidFill>
                  <a:latin typeface="Arial Black" panose="020B0A04020102020204" pitchFamily="34" charset="0"/>
                </a:rPr>
                <a:pPr algn="ctr"/>
                <a:t>5%</a:t>
              </a:fld>
              <a:endParaRPr lang="en-US" sz="1400">
                <a:solidFill>
                  <a:schemeClr val="bg1"/>
                </a:solidFill>
                <a:latin typeface="Arial Black" panose="020B0A04020102020204" pitchFamily="34" charset="0"/>
              </a:endParaRPr>
            </a:p>
          </xdr:txBody>
        </xdr:sp>
      </xdr:grpSp>
      <xdr:pic>
        <xdr:nvPicPr>
          <xdr:cNvPr id="54" name="Picture 53">
            <a:extLst>
              <a:ext uri="{FF2B5EF4-FFF2-40B4-BE49-F238E27FC236}">
                <a16:creationId xmlns:a16="http://schemas.microsoft.com/office/drawing/2014/main" id="{708F5B5C-7C9D-CFC6-EE7A-E3F0E0A6A644}"/>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8913064" y="6813551"/>
            <a:ext cx="586533" cy="566208"/>
          </a:xfrm>
          <a:prstGeom prst="rect">
            <a:avLst/>
          </a:prstGeom>
        </xdr:spPr>
      </xdr:pic>
    </xdr:grpSp>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49652776" createdVersion="5" refreshedVersion="8" minRefreshableVersion="3" recordCount="0" supportSubquery="1" supportAdvancedDrill="1" xr:uid="{778CFE78-5631-4BFE-9FB3-E96314C861F3}">
  <cacheSource type="external" connectionId="2"/>
  <cacheFields count="2">
    <cacheField name="[Measures].[Selected Goals Against]" caption="Selected Goals Against" numFmtId="0" hierarchy="17" level="32767"/>
    <cacheField name="[ManCity].[Opposition].[Opposition]" caption="Opposition" numFmtId="0" level="1">
      <sharedItems containsSemiMixedTypes="0" containsNonDate="0" containsString="0"/>
    </cacheField>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1"/>
      </fieldsUsage>
    </cacheHierarchy>
    <cacheHierarchy uniqueName="[ManCity].[Games Played]" caption="Games Played" attribute="1" defaultMemberUniqueName="[ManCity].[Games Played].[All]" allUniqueName="[ManCity].[Games Played].[All]" dimensionUniqueName="[ManCity]" displayFolder="" count="2" memberValueDatatype="20" unbalanced="0"/>
    <cacheHierarchy uniqueName="[ManCity].[Games Window]" caption="Games Window" attribute="1" defaultMemberUniqueName="[ManCity].[Games Window].[All]" allUniqueName="[ManCity].[Games Window].[All]" dimensionUniqueName="[ManCity]" displayFolder="" count="2" memberValueDatatype="20" unbalanced="0"/>
    <cacheHierarchy uniqueName="[ManCity].[Games Drawn]" caption="Games Drawn" attribute="1" defaultMemberUniqueName="[ManCity].[Games Drawn].[All]" allUniqueName="[ManCity].[Games Drawn].[All]" dimensionUniqueName="[ManCity]" displayFolder="" count="2" memberValueDatatype="20" unbalanced="0"/>
    <cacheHierarchy uniqueName="[ManCity].[Games Lost]" caption="Games Lost" attribute="1" defaultMemberUniqueName="[ManCity].[Games Lost].[All]" allUniqueName="[ManCity].[Games Lost].[All]" dimensionUniqueName="[ManCity]" displayFolder="" count="2" memberValueDatatype="20" unbalanced="0"/>
    <cacheHierarchy uniqueName="[ManCity].[Goals For]" caption="Goals For" attribute="1" defaultMemberUniqueName="[ManCity].[Goals For].[All]" allUniqueName="[ManCity].[Goals For].[All]" dimensionUniqueName="[ManCity]" displayFolder="" count="2" memberValueDatatype="20" unbalanced="0"/>
    <cacheHierarchy uniqueName="[ManCity].[Goals Against]" caption="Goals Against" attribute="1" defaultMemberUniqueName="[ManCity].[Goals Against].[All]" allUniqueName="[ManCity].[Goals Against].[All]" dimensionUniqueName="[ManCity]" displayFolder="" count="2"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cacheHierarchy uniqueName="[Measures].[Total Goals For]" caption="Total Goals For" measure="1" displayFolder="" measureGroup="ManCity" count="0"/>
    <cacheHierarchy uniqueName="[Measures].[Total Games Won]" caption="Total Games Won" measure="1" displayFolder="" measureGroup="ManCity" count="0"/>
    <cacheHierarchy uniqueName="[Measures].[Total Games Lost]" caption="Total Games Lost" measure="1" displayFolder="" measureGroup="ManCity" count="0"/>
    <cacheHierarchy uniqueName="[Measures].[Total Games Drawn]" caption="Total Games Drawn" measure="1" displayFolder="" measureGroup="ManCity" count="0"/>
    <cacheHierarchy uniqueName="[Measures].[Win Rate%]" caption="Win Rate%" measure="1" displayFolder="" measureGroup="ManCity" count="0"/>
    <cacheHierarchy uniqueName="[Measures].[Loss Rate%]" caption="Loss Rate%" measure="1" displayFolder="" measureGroup="ManCity" count="0"/>
    <cacheHierarchy uniqueName="[Measures].[Draw Rate%]" caption="Draw Rate%" measure="1" displayFolder="" measureGroup="ManCity" count="0"/>
    <cacheHierarchy uniqueName="[Measures].[Selected Goals For]" caption="Selected Goals For" measure="1" displayFolder="" measureGroup="ManCity" count="0"/>
    <cacheHierarchy uniqueName="[Measures].[Selected Goals Against]" caption="Selected Goals Against" measure="1" displayFolder="" measureGroup="ManCity" count="0" oneField="1">
      <fieldsUsage count="1">
        <fieldUsage x="0"/>
      </fieldsUsage>
    </cacheHierarchy>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0.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57638888" createdVersion="5" refreshedVersion="8" minRefreshableVersion="3" recordCount="0" supportSubquery="1" supportAdvancedDrill="1" xr:uid="{984ADA9C-255A-432E-B465-68A1982CB7DB}">
  <cacheSource type="external" connectionId="2"/>
  <cacheFields count="2">
    <cacheField name="[Measures].[Total Goals Against]" caption="Total Goals Against" numFmtId="0" hierarchy="7" level="32767"/>
    <cacheField name="[ManCity].[Opposition].[Opposition]" caption="Opposition" numFmtId="0" level="1">
      <sharedItems containsSemiMixedTypes="0" containsNonDate="0" containsString="0"/>
    </cacheField>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1"/>
      </fieldsUsage>
    </cacheHierarchy>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oneField="1">
      <fieldsUsage count="1">
        <fieldUsage x="0"/>
      </fieldsUsage>
    </cacheHierarchy>
    <cacheHierarchy uniqueName="[Measures].[Total Matches Played]" caption="Total Matches Played" measure="1" displayFolder="" measureGroup="ManCity" count="0"/>
    <cacheHierarchy uniqueName="[Measures].[Total Goals For]" caption="Total Goals For" measure="1" displayFolder="" measureGroup="ManCity" count="0"/>
    <cacheHierarchy uniqueName="[Measures].[Total Games Won]" caption="Total Games Won" measure="1" displayFolder="" measureGroup="ManCity" count="0"/>
    <cacheHierarchy uniqueName="[Measures].[Total Games Lost]" caption="Total Games Lost" measure="1" displayFolder="" measureGroup="ManCity" count="0"/>
    <cacheHierarchy uniqueName="[Measures].[Total Games Drawn]" caption="Total Games Drawn" measure="1" displayFolder="" measureGroup="ManCity" count="0"/>
    <cacheHierarchy uniqueName="[Measures].[Win Rate%]" caption="Win Rate%" measure="1" displayFolder="" measureGroup="ManCity" count="0"/>
    <cacheHierarchy uniqueName="[Measures].[Loss Rate%]" caption="Loss Rate%" measure="1" displayFolder="" measureGroup="ManCity" count="0"/>
    <cacheHierarchy uniqueName="[Measures].[Draw Rate%]" caption="Draw Rate%" measure="1" displayFolder="" measureGroup="ManCity" count="0"/>
    <cacheHierarchy uniqueName="[Measures].[Selected Goals For]" caption="Selected Goals For" measure="1" displayFolder="" measureGroup="ManCity" count="0"/>
    <cacheHierarchy uniqueName="[Measures].[Selected Goals Against]" caption="Selected Goals Against" measure="1" displayFolder="" measureGroup="ManCity" count="0"/>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58564812" createdVersion="5" refreshedVersion="8" minRefreshableVersion="3" recordCount="0" supportSubquery="1" supportAdvancedDrill="1" xr:uid="{18B66E5C-C257-4DBA-9FB8-06FBE6492A1A}">
  <cacheSource type="external" connectionId="2"/>
  <cacheFields count="2">
    <cacheField name="[Measures].[Goal Difference]" caption="Goal Difference" numFmtId="0" hierarchy="18" level="32767"/>
    <cacheField name="[ManCity].[Opposition].[Opposition]" caption="Opposition" numFmtId="0" level="1">
      <sharedItems containsSemiMixedTypes="0" containsNonDate="0" containsString="0"/>
    </cacheField>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1"/>
      </fieldsUsage>
    </cacheHierarchy>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cacheHierarchy uniqueName="[Measures].[Total Goals For]" caption="Total Goals For" measure="1" displayFolder="" measureGroup="ManCity" count="0"/>
    <cacheHierarchy uniqueName="[Measures].[Total Games Won]" caption="Total Games Won" measure="1" displayFolder="" measureGroup="ManCity" count="0"/>
    <cacheHierarchy uniqueName="[Measures].[Total Games Lost]" caption="Total Games Lost" measure="1" displayFolder="" measureGroup="ManCity" count="0"/>
    <cacheHierarchy uniqueName="[Measures].[Total Games Drawn]" caption="Total Games Drawn" measure="1" displayFolder="" measureGroup="ManCity" count="0"/>
    <cacheHierarchy uniqueName="[Measures].[Win Rate%]" caption="Win Rate%" measure="1" displayFolder="" measureGroup="ManCity" count="0"/>
    <cacheHierarchy uniqueName="[Measures].[Loss Rate%]" caption="Loss Rate%" measure="1" displayFolder="" measureGroup="ManCity" count="0"/>
    <cacheHierarchy uniqueName="[Measures].[Draw Rate%]" caption="Draw Rate%" measure="1" displayFolder="" measureGroup="ManCity" count="0"/>
    <cacheHierarchy uniqueName="[Measures].[Selected Goals For]" caption="Selected Goals For" measure="1" displayFolder="" measureGroup="ManCity" count="0"/>
    <cacheHierarchy uniqueName="[Measures].[Selected Goals Against]" caption="Selected Goals Against" measure="1" displayFolder="" measureGroup="ManCity" count="0"/>
    <cacheHierarchy uniqueName="[Measures].[Goal Difference]" caption="Goal Difference" measure="1" displayFolder="" measureGroup="ManCity" count="0" oneField="1">
      <fieldsUsage count="1">
        <fieldUsage x="0"/>
      </fieldsUsage>
    </cacheHierarchy>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59722221" createdVersion="5" refreshedVersion="8" minRefreshableVersion="3" recordCount="0" supportSubquery="1" supportAdvancedDrill="1" xr:uid="{B859CD78-1B57-4F6E-8035-762340110916}">
  <cacheSource type="external" connectionId="2"/>
  <cacheFields count="2">
    <cacheField name="[Measures].[Selected Goals For]" caption="Selected Goals For" numFmtId="0" hierarchy="16" level="32767"/>
    <cacheField name="[ManCity].[Opposition].[Opposition]" caption="Opposition" numFmtId="0" level="1">
      <sharedItems containsSemiMixedTypes="0" containsNonDate="0" containsString="0"/>
    </cacheField>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1"/>
      </fieldsUsage>
    </cacheHierarchy>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cacheHierarchy uniqueName="[Measures].[Total Goals For]" caption="Total Goals For" measure="1" displayFolder="" measureGroup="ManCity" count="0"/>
    <cacheHierarchy uniqueName="[Measures].[Total Games Won]" caption="Total Games Won" measure="1" displayFolder="" measureGroup="ManCity" count="0"/>
    <cacheHierarchy uniqueName="[Measures].[Total Games Lost]" caption="Total Games Lost" measure="1" displayFolder="" measureGroup="ManCity" count="0"/>
    <cacheHierarchy uniqueName="[Measures].[Total Games Drawn]" caption="Total Games Drawn" measure="1" displayFolder="" measureGroup="ManCity" count="0"/>
    <cacheHierarchy uniqueName="[Measures].[Win Rate%]" caption="Win Rate%" measure="1" displayFolder="" measureGroup="ManCity" count="0"/>
    <cacheHierarchy uniqueName="[Measures].[Loss Rate%]" caption="Loss Rate%" measure="1" displayFolder="" measureGroup="ManCity" count="0"/>
    <cacheHierarchy uniqueName="[Measures].[Draw Rate%]" caption="Draw Rate%" measure="1" displayFolder="" measureGroup="ManCity" count="0"/>
    <cacheHierarchy uniqueName="[Measures].[Selected Goals For]" caption="Selected Goals For" measure="1" displayFolder="" measureGroup="ManCity" count="0" oneField="1">
      <fieldsUsage count="1">
        <fieldUsage x="0"/>
      </fieldsUsage>
    </cacheHierarchy>
    <cacheHierarchy uniqueName="[Measures].[Selected Goals Against]" caption="Selected Goals Against" measure="1" displayFolder="" measureGroup="ManCity" count="0"/>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1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5869.801473726853" createdVersion="3" refreshedVersion="8" minRefreshableVersion="3" recordCount="0" supportSubquery="1" supportAdvancedDrill="1" xr:uid="{96DAF21E-14C9-4287-9272-56FA585D2E32}">
  <cacheSource type="external" connectionId="2">
    <extLst>
      <ext xmlns:x14="http://schemas.microsoft.com/office/spreadsheetml/2009/9/main" uri="{F057638F-6D5F-4e77-A914-E7F072B9BCA8}">
        <x14:sourceConnection name="ThisWorkbookDataModel"/>
      </ext>
    </extLst>
  </cacheSource>
  <cacheFields count="0"/>
  <cacheHierarchies count="21">
    <cacheHierarchy uniqueName="[ManCity].[Opposition]" caption="Opposition" attribute="1" defaultMemberUniqueName="[ManCity].[Opposition].[All]" allUniqueName="[ManCity].[Opposition].[All]" dimensionUniqueName="[ManCity]" displayFolder="" count="2" memberValueDatatype="130" unbalanced="0"/>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cacheHierarchy uniqueName="[Measures].[Total Goals For]" caption="Total Goals For" measure="1" displayFolder="" measureGroup="ManCity" count="0"/>
    <cacheHierarchy uniqueName="[Measures].[Total Games Won]" caption="Total Games Won" measure="1" displayFolder="" measureGroup="ManCity" count="0"/>
    <cacheHierarchy uniqueName="[Measures].[Total Games Lost]" caption="Total Games Lost" measure="1" displayFolder="" measureGroup="ManCity" count="0"/>
    <cacheHierarchy uniqueName="[Measures].[Total Games Drawn]" caption="Total Games Drawn" measure="1" displayFolder="" measureGroup="ManCity" count="0"/>
    <cacheHierarchy uniqueName="[Measures].[Win Rate%]" caption="Win Rate%" measure="1" displayFolder="" measureGroup="ManCity" count="0"/>
    <cacheHierarchy uniqueName="[Measures].[Loss Rate%]" caption="Loss Rate%" measure="1" displayFolder="" measureGroup="ManCity" count="0"/>
    <cacheHierarchy uniqueName="[Measures].[Draw Rate%]" caption="Draw Rate%" measure="1" displayFolder="" measureGroup="ManCity" count="0"/>
    <cacheHierarchy uniqueName="[Measures].[Selected Goals For]" caption="Selected Goals For" measure="1" displayFolder="" measureGroup="ManCity" count="0"/>
    <cacheHierarchy uniqueName="[Measures].[Selected Goals Against]" caption="Selected Goals Against" measure="1" displayFolder="" measureGroup="ManCity" count="0"/>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extLst>
    <ext xmlns:x14="http://schemas.microsoft.com/office/spreadsheetml/2009/9/main" uri="{725AE2AE-9491-48be-B2B4-4EB974FC3084}">
      <x14:pivotCacheDefinition slicerData="1" pivotCacheId="1922138393"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50462961" createdVersion="5" refreshedVersion="8" minRefreshableVersion="3" recordCount="0" supportSubquery="1" supportAdvancedDrill="1" xr:uid="{A57B250D-6C3A-4C3E-A096-42971A29F16D}">
  <cacheSource type="external" connectionId="2"/>
  <cacheFields count="2">
    <cacheField name="[ManCity].[Opposition].[Opposition]" caption="Opposition" numFmtId="0" level="1">
      <sharedItems containsSemiMixedTypes="0" containsNonDate="0" containsString="0"/>
    </cacheField>
    <cacheField name="[Measures].[Total Matches Played]" caption="Total Matches Played" numFmtId="0" hierarchy="8" level="32767"/>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0"/>
      </fieldsUsage>
    </cacheHierarchy>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oneField="1">
      <fieldsUsage count="1">
        <fieldUsage x="1"/>
      </fieldsUsage>
    </cacheHierarchy>
    <cacheHierarchy uniqueName="[Measures].[Total Goals For]" caption="Total Goals For" measure="1" displayFolder="" measureGroup="ManCity" count="0"/>
    <cacheHierarchy uniqueName="[Measures].[Total Games Won]" caption="Total Games Won" measure="1" displayFolder="" measureGroup="ManCity" count="0"/>
    <cacheHierarchy uniqueName="[Measures].[Total Games Lost]" caption="Total Games Lost" measure="1" displayFolder="" measureGroup="ManCity" count="0"/>
    <cacheHierarchy uniqueName="[Measures].[Total Games Drawn]" caption="Total Games Drawn" measure="1" displayFolder="" measureGroup="ManCity" count="0"/>
    <cacheHierarchy uniqueName="[Measures].[Win Rate%]" caption="Win Rate%" measure="1" displayFolder="" measureGroup="ManCity" count="0"/>
    <cacheHierarchy uniqueName="[Measures].[Loss Rate%]" caption="Loss Rate%" measure="1" displayFolder="" measureGroup="ManCity" count="0"/>
    <cacheHierarchy uniqueName="[Measures].[Draw Rate%]" caption="Draw Rate%" measure="1" displayFolder="" measureGroup="ManCity" count="0"/>
    <cacheHierarchy uniqueName="[Measures].[Selected Goals For]" caption="Selected Goals For" measure="1" displayFolder="" measureGroup="ManCity" count="0"/>
    <cacheHierarchy uniqueName="[Measures].[Selected Goals Against]" caption="Selected Goals Against" measure="1" displayFolder="" measureGroup="ManCity" count="0"/>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51388892" createdVersion="5" refreshedVersion="8" minRefreshableVersion="3" recordCount="0" supportSubquery="1" supportAdvancedDrill="1" xr:uid="{0757A207-C86D-4651-8FD1-5B9728815988}">
  <cacheSource type="external" connectionId="2"/>
  <cacheFields count="2">
    <cacheField name="[Measures].[Win Rate%]" caption="Win Rate%" numFmtId="0" hierarchy="13" level="32767"/>
    <cacheField name="[ManCity].[Opposition].[Opposition]" caption="Opposition" numFmtId="0" level="1">
      <sharedItems containsSemiMixedTypes="0" containsNonDate="0" containsString="0"/>
    </cacheField>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1"/>
      </fieldsUsage>
    </cacheHierarchy>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cacheHierarchy uniqueName="[Measures].[Total Goals For]" caption="Total Goals For" measure="1" displayFolder="" measureGroup="ManCity" count="0"/>
    <cacheHierarchy uniqueName="[Measures].[Total Games Won]" caption="Total Games Won" measure="1" displayFolder="" measureGroup="ManCity" count="0"/>
    <cacheHierarchy uniqueName="[Measures].[Total Games Lost]" caption="Total Games Lost" measure="1" displayFolder="" measureGroup="ManCity" count="0"/>
    <cacheHierarchy uniqueName="[Measures].[Total Games Drawn]" caption="Total Games Drawn" measure="1" displayFolder="" measureGroup="ManCity" count="0"/>
    <cacheHierarchy uniqueName="[Measures].[Win Rate%]" caption="Win Rate%" measure="1" displayFolder="" measureGroup="ManCity" count="0" oneField="1">
      <fieldsUsage count="1">
        <fieldUsage x="0"/>
      </fieldsUsage>
    </cacheHierarchy>
    <cacheHierarchy uniqueName="[Measures].[Loss Rate%]" caption="Loss Rate%" measure="1" displayFolder="" measureGroup="ManCity" count="0"/>
    <cacheHierarchy uniqueName="[Measures].[Draw Rate%]" caption="Draw Rate%" measure="1" displayFolder="" measureGroup="ManCity" count="0"/>
    <cacheHierarchy uniqueName="[Measures].[Selected Goals For]" caption="Selected Goals For" measure="1" displayFolder="" measureGroup="ManCity" count="0"/>
    <cacheHierarchy uniqueName="[Measures].[Selected Goals Against]" caption="Selected Goals Against" measure="1" displayFolder="" measureGroup="ManCity" count="0"/>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52199077" createdVersion="5" refreshedVersion="8" minRefreshableVersion="3" recordCount="0" supportSubquery="1" supportAdvancedDrill="1" xr:uid="{B00B0E03-73FD-471A-B849-FAB79E20C38C}">
  <cacheSource type="external" connectionId="2"/>
  <cacheFields count="2">
    <cacheField name="[Measures].[Loss Rate%]" caption="Loss Rate%" numFmtId="0" hierarchy="14" level="32767"/>
    <cacheField name="[ManCity].[Opposition].[Opposition]" caption="Opposition" numFmtId="0" level="1">
      <sharedItems containsSemiMixedTypes="0" containsNonDate="0" containsString="0"/>
    </cacheField>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1"/>
      </fieldsUsage>
    </cacheHierarchy>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cacheHierarchy uniqueName="[Measures].[Total Goals For]" caption="Total Goals For" measure="1" displayFolder="" measureGroup="ManCity" count="0"/>
    <cacheHierarchy uniqueName="[Measures].[Total Games Won]" caption="Total Games Won" measure="1" displayFolder="" measureGroup="ManCity" count="0"/>
    <cacheHierarchy uniqueName="[Measures].[Total Games Lost]" caption="Total Games Lost" measure="1" displayFolder="" measureGroup="ManCity" count="0"/>
    <cacheHierarchy uniqueName="[Measures].[Total Games Drawn]" caption="Total Games Drawn" measure="1" displayFolder="" measureGroup="ManCity" count="0"/>
    <cacheHierarchy uniqueName="[Measures].[Win Rate%]" caption="Win Rate%" measure="1" displayFolder="" measureGroup="ManCity" count="0"/>
    <cacheHierarchy uniqueName="[Measures].[Loss Rate%]" caption="Loss Rate%" measure="1" displayFolder="" measureGroup="ManCity" count="0" oneField="1">
      <fieldsUsage count="1">
        <fieldUsage x="0"/>
      </fieldsUsage>
    </cacheHierarchy>
    <cacheHierarchy uniqueName="[Measures].[Draw Rate%]" caption="Draw Rate%" measure="1" displayFolder="" measureGroup="ManCity" count="0"/>
    <cacheHierarchy uniqueName="[Measures].[Selected Goals For]" caption="Selected Goals For" measure="1" displayFolder="" measureGroup="ManCity" count="0"/>
    <cacheHierarchy uniqueName="[Measures].[Selected Goals Against]" caption="Selected Goals Against" measure="1" displayFolder="" measureGroup="ManCity" count="0"/>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53009262" createdVersion="5" refreshedVersion="8" minRefreshableVersion="3" recordCount="0" supportSubquery="1" supportAdvancedDrill="1" xr:uid="{F28FE493-2D80-4267-8D97-243D4CB1CD0E}">
  <cacheSource type="external" connectionId="2"/>
  <cacheFields count="2">
    <cacheField name="[Measures].[Draw Rate%]" caption="Draw Rate%" numFmtId="0" hierarchy="15" level="32767"/>
    <cacheField name="[ManCity].[Opposition].[Opposition]" caption="Opposition" numFmtId="0" level="1">
      <sharedItems containsSemiMixedTypes="0" containsNonDate="0" containsString="0"/>
    </cacheField>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1"/>
      </fieldsUsage>
    </cacheHierarchy>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cacheHierarchy uniqueName="[Measures].[Total Goals For]" caption="Total Goals For" measure="1" displayFolder="" measureGroup="ManCity" count="0"/>
    <cacheHierarchy uniqueName="[Measures].[Total Games Won]" caption="Total Games Won" measure="1" displayFolder="" measureGroup="ManCity" count="0"/>
    <cacheHierarchy uniqueName="[Measures].[Total Games Lost]" caption="Total Games Lost" measure="1" displayFolder="" measureGroup="ManCity" count="0"/>
    <cacheHierarchy uniqueName="[Measures].[Total Games Drawn]" caption="Total Games Drawn" measure="1" displayFolder="" measureGroup="ManCity" count="0"/>
    <cacheHierarchy uniqueName="[Measures].[Win Rate%]" caption="Win Rate%" measure="1" displayFolder="" measureGroup="ManCity" count="0"/>
    <cacheHierarchy uniqueName="[Measures].[Loss Rate%]" caption="Loss Rate%" measure="1" displayFolder="" measureGroup="ManCity" count="0"/>
    <cacheHierarchy uniqueName="[Measures].[Draw Rate%]" caption="Draw Rate%" measure="1" displayFolder="" measureGroup="ManCity" count="0" oneField="1">
      <fieldsUsage count="1">
        <fieldUsage x="0"/>
      </fieldsUsage>
    </cacheHierarchy>
    <cacheHierarchy uniqueName="[Measures].[Selected Goals For]" caption="Selected Goals For" measure="1" displayFolder="" measureGroup="ManCity" count="0"/>
    <cacheHierarchy uniqueName="[Measures].[Selected Goals Against]" caption="Selected Goals Against" measure="1" displayFolder="" measureGroup="ManCity" count="0"/>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53935186" createdVersion="5" refreshedVersion="8" minRefreshableVersion="3" recordCount="0" supportSubquery="1" supportAdvancedDrill="1" xr:uid="{1610CF75-5984-4E33-9C6A-F12D257E6A77}">
  <cacheSource type="external" connectionId="2"/>
  <cacheFields count="2">
    <cacheField name="[Measures].[Total Games Won]" caption="Total Games Won" numFmtId="0" hierarchy="10" level="32767"/>
    <cacheField name="[ManCity].[Opposition].[Opposition]" caption="Opposition" numFmtId="0" level="1">
      <sharedItems containsSemiMixedTypes="0" containsNonDate="0" containsString="0"/>
    </cacheField>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1"/>
      </fieldsUsage>
    </cacheHierarchy>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cacheHierarchy uniqueName="[Measures].[Total Goals For]" caption="Total Goals For" measure="1" displayFolder="" measureGroup="ManCity" count="0"/>
    <cacheHierarchy uniqueName="[Measures].[Total Games Won]" caption="Total Games Won" measure="1" displayFolder="" measureGroup="ManCity" count="0" oneField="1">
      <fieldsUsage count="1">
        <fieldUsage x="0"/>
      </fieldsUsage>
    </cacheHierarchy>
    <cacheHierarchy uniqueName="[Measures].[Total Games Lost]" caption="Total Games Lost" measure="1" displayFolder="" measureGroup="ManCity" count="0"/>
    <cacheHierarchy uniqueName="[Measures].[Total Games Drawn]" caption="Total Games Drawn" measure="1" displayFolder="" measureGroup="ManCity" count="0"/>
    <cacheHierarchy uniqueName="[Measures].[Win Rate%]" caption="Win Rate%" measure="1" displayFolder="" measureGroup="ManCity" count="0"/>
    <cacheHierarchy uniqueName="[Measures].[Loss Rate%]" caption="Loss Rate%" measure="1" displayFolder="" measureGroup="ManCity" count="0"/>
    <cacheHierarchy uniqueName="[Measures].[Draw Rate%]" caption="Draw Rate%" measure="1" displayFolder="" measureGroup="ManCity" count="0"/>
    <cacheHierarchy uniqueName="[Measures].[Selected Goals For]" caption="Selected Goals For" measure="1" displayFolder="" measureGroup="ManCity" count="0"/>
    <cacheHierarchy uniqueName="[Measures].[Selected Goals Against]" caption="Selected Goals Against" measure="1" displayFolder="" measureGroup="ManCity" count="0"/>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54976848" createdVersion="5" refreshedVersion="8" minRefreshableVersion="3" recordCount="0" supportSubquery="1" supportAdvancedDrill="1" xr:uid="{0DCA3C3C-DD9E-43CD-B597-44B3043181B2}">
  <cacheSource type="external" connectionId="2"/>
  <cacheFields count="2">
    <cacheField name="[Measures].[Total Games Lost]" caption="Total Games Lost" numFmtId="0" hierarchy="11" level="32767"/>
    <cacheField name="[ManCity].[Opposition].[Opposition]" caption="Opposition" numFmtId="0" level="1">
      <sharedItems containsSemiMixedTypes="0" containsNonDate="0" containsString="0"/>
    </cacheField>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1"/>
      </fieldsUsage>
    </cacheHierarchy>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cacheHierarchy uniqueName="[Measures].[Total Goals For]" caption="Total Goals For" measure="1" displayFolder="" measureGroup="ManCity" count="0"/>
    <cacheHierarchy uniqueName="[Measures].[Total Games Won]" caption="Total Games Won" measure="1" displayFolder="" measureGroup="ManCity" count="0"/>
    <cacheHierarchy uniqueName="[Measures].[Total Games Lost]" caption="Total Games Lost" measure="1" displayFolder="" measureGroup="ManCity" count="0" oneField="1">
      <fieldsUsage count="1">
        <fieldUsage x="0"/>
      </fieldsUsage>
    </cacheHierarchy>
    <cacheHierarchy uniqueName="[Measures].[Total Games Drawn]" caption="Total Games Drawn" measure="1" displayFolder="" measureGroup="ManCity" count="0"/>
    <cacheHierarchy uniqueName="[Measures].[Win Rate%]" caption="Win Rate%" measure="1" displayFolder="" measureGroup="ManCity" count="0"/>
    <cacheHierarchy uniqueName="[Measures].[Loss Rate%]" caption="Loss Rate%" measure="1" displayFolder="" measureGroup="ManCity" count="0"/>
    <cacheHierarchy uniqueName="[Measures].[Draw Rate%]" caption="Draw Rate%" measure="1" displayFolder="" measureGroup="ManCity" count="0"/>
    <cacheHierarchy uniqueName="[Measures].[Selected Goals For]" caption="Selected Goals For" measure="1" displayFolder="" measureGroup="ManCity" count="0"/>
    <cacheHierarchy uniqueName="[Measures].[Selected Goals Against]" caption="Selected Goals Against" measure="1" displayFolder="" measureGroup="ManCity" count="0"/>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55787034" createdVersion="5" refreshedVersion="8" minRefreshableVersion="3" recordCount="0" supportSubquery="1" supportAdvancedDrill="1" xr:uid="{96C681E6-B85D-4648-835C-7F061AC44DE8}">
  <cacheSource type="external" connectionId="2"/>
  <cacheFields count="2">
    <cacheField name="[Measures].[Total Games Drawn]" caption="Total Games Drawn" numFmtId="0" hierarchy="12" level="32767"/>
    <cacheField name="[ManCity].[Opposition].[Opposition]" caption="Opposition" numFmtId="0" level="1">
      <sharedItems containsSemiMixedTypes="0" containsNonDate="0" containsString="0"/>
    </cacheField>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1"/>
      </fieldsUsage>
    </cacheHierarchy>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cacheHierarchy uniqueName="[Measures].[Total Goals For]" caption="Total Goals For" measure="1" displayFolder="" measureGroup="ManCity" count="0"/>
    <cacheHierarchy uniqueName="[Measures].[Total Games Won]" caption="Total Games Won" measure="1" displayFolder="" measureGroup="ManCity" count="0"/>
    <cacheHierarchy uniqueName="[Measures].[Total Games Lost]" caption="Total Games Lost" measure="1" displayFolder="" measureGroup="ManCity" count="0"/>
    <cacheHierarchy uniqueName="[Measures].[Total Games Drawn]" caption="Total Games Drawn" measure="1" displayFolder="" measureGroup="ManCity" count="0" oneField="1">
      <fieldsUsage count="1">
        <fieldUsage x="0"/>
      </fieldsUsage>
    </cacheHierarchy>
    <cacheHierarchy uniqueName="[Measures].[Win Rate%]" caption="Win Rate%" measure="1" displayFolder="" measureGroup="ManCity" count="0"/>
    <cacheHierarchy uniqueName="[Measures].[Loss Rate%]" caption="Loss Rate%" measure="1" displayFolder="" measureGroup="ManCity" count="0"/>
    <cacheHierarchy uniqueName="[Measures].[Draw Rate%]" caption="Draw Rate%" measure="1" displayFolder="" measureGroup="ManCity" count="0"/>
    <cacheHierarchy uniqueName="[Measures].[Selected Goals For]" caption="Selected Goals For" measure="1" displayFolder="" measureGroup="ManCity" count="0"/>
    <cacheHierarchy uniqueName="[Measures].[Selected Goals Against]" caption="Selected Goals Against" measure="1" displayFolder="" measureGroup="ManCity" count="0"/>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HP" refreshedDate="46067.804056712965" createdVersion="5" refreshedVersion="8" minRefreshableVersion="3" recordCount="0" supportSubquery="1" supportAdvancedDrill="1" xr:uid="{1F7E3311-931D-4443-90F8-9EEC416C535E}">
  <cacheSource type="external" connectionId="2"/>
  <cacheFields count="2">
    <cacheField name="[Measures].[Total Goals For]" caption="Total Goals For" numFmtId="0" hierarchy="9" level="32767"/>
    <cacheField name="[ManCity].[Opposition].[Opposition]" caption="Opposition" numFmtId="0" level="1">
      <sharedItems containsSemiMixedTypes="0" containsNonDate="0" containsString="0"/>
    </cacheField>
  </cacheFields>
  <cacheHierarchies count="21">
    <cacheHierarchy uniqueName="[ManCity].[Opposition]" caption="Opposition" attribute="1" defaultMemberUniqueName="[ManCity].[Opposition].[All]" allUniqueName="[ManCity].[Opposition].[All]" dimensionUniqueName="[ManCity]" displayFolder="" count="2" memberValueDatatype="130" unbalanced="0">
      <fieldsUsage count="2">
        <fieldUsage x="-1"/>
        <fieldUsage x="1"/>
      </fieldsUsage>
    </cacheHierarchy>
    <cacheHierarchy uniqueName="[ManCity].[Games Played]" caption="Games Played" attribute="1" defaultMemberUniqueName="[ManCity].[Games Played].[All]" allUniqueName="[ManCity].[Games Played].[All]" dimensionUniqueName="[ManCity]" displayFolder="" count="0" memberValueDatatype="20" unbalanced="0"/>
    <cacheHierarchy uniqueName="[ManCity].[Games Window]" caption="Games Window" attribute="1" defaultMemberUniqueName="[ManCity].[Games Window].[All]" allUniqueName="[ManCity].[Games Window].[All]" dimensionUniqueName="[ManCity]" displayFolder="" count="0" memberValueDatatype="20" unbalanced="0"/>
    <cacheHierarchy uniqueName="[ManCity].[Games Drawn]" caption="Games Drawn" attribute="1" defaultMemberUniqueName="[ManCity].[Games Drawn].[All]" allUniqueName="[ManCity].[Games Drawn].[All]" dimensionUniqueName="[ManCity]" displayFolder="" count="0" memberValueDatatype="20" unbalanced="0"/>
    <cacheHierarchy uniqueName="[ManCity].[Games Lost]" caption="Games Lost" attribute="1" defaultMemberUniqueName="[ManCity].[Games Lost].[All]" allUniqueName="[ManCity].[Games Lost].[All]" dimensionUniqueName="[ManCity]" displayFolder="" count="0" memberValueDatatype="20" unbalanced="0"/>
    <cacheHierarchy uniqueName="[ManCity].[Goals For]" caption="Goals For" attribute="1" defaultMemberUniqueName="[ManCity].[Goals For].[All]" allUniqueName="[ManCity].[Goals For].[All]" dimensionUniqueName="[ManCity]" displayFolder="" count="0" memberValueDatatype="20" unbalanced="0"/>
    <cacheHierarchy uniqueName="[ManCity].[Goals Against]" caption="Goals Against" attribute="1" defaultMemberUniqueName="[ManCity].[Goals Against].[All]" allUniqueName="[ManCity].[Goals Against].[All]" dimensionUniqueName="[ManCity]" displayFolder="" count="0" memberValueDatatype="20" unbalanced="0"/>
    <cacheHierarchy uniqueName="[Measures].[Total Goals Against]" caption="Total Goals Against" measure="1" displayFolder="" measureGroup="ManCity" count="0"/>
    <cacheHierarchy uniqueName="[Measures].[Total Matches Played]" caption="Total Matches Played" measure="1" displayFolder="" measureGroup="ManCity" count="0"/>
    <cacheHierarchy uniqueName="[Measures].[Total Goals For]" caption="Total Goals For" measure="1" displayFolder="" measureGroup="ManCity" count="0" oneField="1">
      <fieldsUsage count="1">
        <fieldUsage x="0"/>
      </fieldsUsage>
    </cacheHierarchy>
    <cacheHierarchy uniqueName="[Measures].[Total Games Won]" caption="Total Games Won" measure="1" displayFolder="" measureGroup="ManCity" count="0"/>
    <cacheHierarchy uniqueName="[Measures].[Total Games Lost]" caption="Total Games Lost" measure="1" displayFolder="" measureGroup="ManCity" count="0"/>
    <cacheHierarchy uniqueName="[Measures].[Total Games Drawn]" caption="Total Games Drawn" measure="1" displayFolder="" measureGroup="ManCity" count="0"/>
    <cacheHierarchy uniqueName="[Measures].[Win Rate%]" caption="Win Rate%" measure="1" displayFolder="" measureGroup="ManCity" count="0"/>
    <cacheHierarchy uniqueName="[Measures].[Loss Rate%]" caption="Loss Rate%" measure="1" displayFolder="" measureGroup="ManCity" count="0"/>
    <cacheHierarchy uniqueName="[Measures].[Draw Rate%]" caption="Draw Rate%" measure="1" displayFolder="" measureGroup="ManCity" count="0"/>
    <cacheHierarchy uniqueName="[Measures].[Selected Goals For]" caption="Selected Goals For" measure="1" displayFolder="" measureGroup="ManCity" count="0"/>
    <cacheHierarchy uniqueName="[Measures].[Selected Goals Against]" caption="Selected Goals Against" measure="1" displayFolder="" measureGroup="ManCity" count="0"/>
    <cacheHierarchy uniqueName="[Measures].[Goal Difference]" caption="Goal Difference" measure="1" displayFolder="" measureGroup="ManCity" count="0"/>
    <cacheHierarchy uniqueName="[Measures].[__XL_Count ManCity]" caption="__XL_Count ManCity" measure="1" displayFolder="" measureGroup="ManCity" count="0" hidden="1"/>
    <cacheHierarchy uniqueName="[Measures].[__No measures defined]" caption="__No measures defined" measure="1" displayFolder="" count="0" hidden="1"/>
  </cacheHierarchies>
  <kpis count="0"/>
  <dimensions count="2">
    <dimension name="ManCity" uniqueName="[ManCity]" caption="ManCity"/>
    <dimension measure="1" name="Measures" uniqueName="[Measures]" caption="Measures"/>
  </dimensions>
  <measureGroups count="1">
    <measureGroup name="ManCity" caption="ManCity"/>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0.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2.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9.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AD28CFF-D675-47E3-918D-CA4F53320AE1}" name="PivotTable96" cacheId="202" applyNumberFormats="0" applyBorderFormats="0" applyFontFormats="0" applyPatternFormats="0" applyAlignmentFormats="0" applyWidthHeightFormats="1" dataCaption="Values" tag="f1c07ced-2870-4005-ad2b-96054d0f76e4" updatedVersion="8" minRefreshableVersion="3" useAutoFormatting="1" subtotalHiddenItems="1" itemPrintTitles="1" createdVersion="5" indent="0" outline="1" outlineData="1" multipleFieldFilters="0">
  <location ref="R3:R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3F984C74-DDB1-4308-8263-160D39A3FFF3}" name="PivotTable89" cacheId="184" applyNumberFormats="0" applyBorderFormats="0" applyFontFormats="0" applyPatternFormats="0" applyAlignmentFormats="0" applyWidthHeightFormats="1" dataCaption="Values" tag="80abcacd-e18b-4517-91de-d98f1fdf6836" updatedVersion="8" minRefreshableVersion="3" useAutoFormatting="1" subtotalHiddenItems="1" itemPrintTitles="1" createdVersion="5" indent="0" outline="1" outlineData="1" multipleFieldFilters="0">
  <location ref="D3:D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7085A4A7-AE57-43DE-BE75-E08FA1AD7B4C}" name="PivotTable99" cacheId="175" applyNumberFormats="0" applyBorderFormats="0" applyFontFormats="0" applyPatternFormats="0" applyAlignmentFormats="0" applyWidthHeightFormats="1" dataCaption="Values" tag="f046fd41-9070-42ae-a7da-4e5ffa763cb7" updatedVersion="8" minRefreshableVersion="3" useAutoFormatting="1" subtotalHiddenItems="1" itemPrintTitles="1" createdVersion="5" indent="0" outline="1" outlineData="1" multipleFieldFilters="0">
  <location ref="D8:D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99C18E81-8DE7-4F3C-B965-9DB44667FC45}" name="PivotTable94" cacheId="196" applyNumberFormats="0" applyBorderFormats="0" applyFontFormats="0" applyPatternFormats="0" applyAlignmentFormats="0" applyWidthHeightFormats="1" dataCaption="Values" tag="bce7c3a0-dae5-4db9-9ec9-73ae6ad54e34" updatedVersion="8" minRefreshableVersion="3" useAutoFormatting="1" subtotalHiddenItems="1" itemPrintTitles="1" createdVersion="5" indent="0" outline="1" outlineData="1" multipleFieldFilters="0">
  <location ref="N3:N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1F7F542E-E97D-4707-9D8D-AD8D44AC2383}" name="PivotTable97" cacheId="205" applyNumberFormats="0" applyBorderFormats="0" applyFontFormats="0" applyPatternFormats="0" applyAlignmentFormats="0" applyWidthHeightFormats="1" dataCaption="Values" tag="35b266b6-608f-4996-94f4-d11f450dbcb0" updatedVersion="8" minRefreshableVersion="3" useAutoFormatting="1" subtotalHiddenItems="1" itemPrintTitles="1" createdVersion="5" indent="0" outline="1" outlineData="1" multipleFieldFilters="0">
  <location ref="T3:T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A9A55215-5CCB-4872-AE55-AD1CFD73C65F}" name="PivotTable98" cacheId="208" applyNumberFormats="0" applyBorderFormats="0" applyFontFormats="0" applyPatternFormats="0" applyAlignmentFormats="0" applyWidthHeightFormats="1" dataCaption="Values" tag="3e70a5d4-23e9-49f3-81e9-f321fe5bc655" updatedVersion="8" minRefreshableVersion="3" useAutoFormatting="1" subtotalHiddenItems="1" itemPrintTitles="1" createdVersion="5" indent="0" outline="1" outlineData="1" multipleFieldFilters="0">
  <location ref="B8:B9"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E9DEFBB9-DD2A-4CA1-95D2-8410AE0969A9}" name="PivotTable90" cacheId="187" applyNumberFormats="0" applyBorderFormats="0" applyFontFormats="0" applyPatternFormats="0" applyAlignmentFormats="0" applyWidthHeightFormats="1" dataCaption="Values" tag="6a36f647-1cd6-4479-8ad6-f93b3e6b52df" updatedVersion="8" minRefreshableVersion="3" useAutoFormatting="1" subtotalHiddenItems="1" itemPrintTitles="1" createdVersion="5" indent="0" outline="1" outlineData="1" multipleFieldFilters="0">
  <location ref="F3:F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4580D276-D964-427F-BA0B-297DB499E631}" name="PivotTable93" cacheId="193" applyNumberFormats="0" applyBorderFormats="0" applyFontFormats="0" applyPatternFormats="0" applyAlignmentFormats="0" applyWidthHeightFormats="1" dataCaption="Values" tag="0362f0cb-7bb0-4fa5-a92f-3ee5fd582bb1" updatedVersion="8" minRefreshableVersion="3" useAutoFormatting="1" subtotalHiddenItems="1" itemPrintTitles="1" createdVersion="5" indent="0" outline="1" outlineData="1" multipleFieldFilters="0">
  <location ref="L3:L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8B9C0A83-602E-44DC-B069-EDC02D82DBDB}" name="PivotTable95" cacheId="199" applyNumberFormats="0" applyBorderFormats="0" applyFontFormats="0" applyPatternFormats="0" applyAlignmentFormats="0" applyWidthHeightFormats="1" dataCaption="Values" tag="12e3751e-c3bb-4271-9e70-a4e3fae985a2" updatedVersion="8" minRefreshableVersion="3" useAutoFormatting="1" subtotalHiddenItems="1" itemPrintTitles="1" createdVersion="5" indent="0" outline="1" outlineData="1" multipleFieldFilters="0">
  <location ref="P3:P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824AE6C6-2E06-43EA-BBC4-AF47F470F1B6}" name="PivotTable92" cacheId="190" applyNumberFormats="0" applyBorderFormats="0" applyFontFormats="0" applyPatternFormats="0" applyAlignmentFormats="0" applyWidthHeightFormats="1" dataCaption="Values" tag="19090240-30de-410d-b649-70a0f67ef271" updatedVersion="8" minRefreshableVersion="3" useAutoFormatting="1" subtotalHiddenItems="1" itemPrintTitles="1" createdVersion="5" indent="0" outline="1" outlineData="1" multipleFieldFilters="0">
  <location ref="J3:J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90CAE016-506F-4656-88AD-6F4AFFE765DB}" name="PivotTable1" cacheId="178" applyNumberFormats="0" applyBorderFormats="0" applyFontFormats="0" applyPatternFormats="0" applyAlignmentFormats="0" applyWidthHeightFormats="1" dataCaption="Values" tag="19090240-30de-410d-b649-70a0f67ef271" updatedVersion="8" minRefreshableVersion="3" useAutoFormatting="1" subtotalHiddenItems="1" itemPrintTitles="1" createdVersion="5" indent="0" outline="1" outlineData="1" multipleFieldFilters="0">
  <location ref="H3:H4" firstHeaderRow="1" firstDataRow="1" firstDataCol="0"/>
  <pivotFields count="2">
    <pivotField allDrilled="1" subtotalTop="0" showAll="0" dataSourceSort="1" defaultSubtotal="0" defaultAttributeDrillState="1"/>
    <pivotField dataField="1" subtotalTop="0" showAll="0" defaultSubtotal="0"/>
  </pivotFields>
  <rowItems count="1">
    <i/>
  </rowItems>
  <colItems count="1">
    <i/>
  </colItems>
  <dataFields count="1">
    <dataField fld="1"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38A10DBE-DC7D-4BC9-8ADA-6FF8C2BC2102}" name="PivotTable88" cacheId="181" applyNumberFormats="0" applyBorderFormats="0" applyFontFormats="0" applyPatternFormats="0" applyAlignmentFormats="0" applyWidthHeightFormats="1" dataCaption="Values" tag="b587b40c-715a-40d3-98b9-ec67b1a1e66d" updatedVersion="8" minRefreshableVersion="3" useAutoFormatting="1" subtotalHiddenItems="1" itemPrintTitles="1" createdVersion="5" indent="0" outline="1" outlineData="1" multipleFieldFilters="0" chartFormat="10">
  <location ref="B3:B4"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fld="0" subtotal="count" baseField="0" baseItem="0"/>
  </dataFields>
  <pivotHierarchies count="21">
    <pivotHierarchy multipleItemSelectionAllowed="1"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ManCity]"/>
      </x15:pivotTableUISettings>
    </ext>
    <ext xmlns:xpdl="http://schemas.microsoft.com/office/spreadsheetml/2016/pivotdefaultlayout" uri="{747A6164-185A-40DC-8AA5-F01512510D54}">
      <xpdl:pivotTableDefinition16 EnabledSubtotalsDefault="0" SubtotalsOnTopDefault="0"/>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backgroundRefresh="0" connectionId="1" xr16:uid="{29C946A8-45DF-4C6B-9562-3AAC7E2CED46}" autoFormatId="16" applyNumberFormats="0" applyBorderFormats="0" applyFontFormats="0" applyPatternFormats="0" applyAlignmentFormats="0" applyWidthHeightFormats="0">
  <queryTableRefresh nextId="8">
    <queryTableFields count="7">
      <queryTableField id="1" name="ManCity[Opposition]" tableColumnId="1"/>
      <queryTableField id="2" name="ManCity[Games Played]" tableColumnId="2"/>
      <queryTableField id="3" name="ManCity[Games Window]" tableColumnId="3"/>
      <queryTableField id="4" name="ManCity[Games Drawn]" tableColumnId="4"/>
      <queryTableField id="5" name="ManCity[Games Lost]" tableColumnId="5"/>
      <queryTableField id="6" name="ManCity[Goals For]" tableColumnId="6"/>
      <queryTableField id="7" name="ManCity[Goals Against]" tableColumnId="7"/>
    </queryTableFields>
  </queryTableRefresh>
  <extLst>
    <ext xmlns:x15="http://schemas.microsoft.com/office/spreadsheetml/2010/11/main" uri="{883FBD77-0823-4a55-B5E3-86C4891E6966}">
      <x15:queryTable drillThrough="1"/>
    </ext>
  </extLst>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pposition1" xr10:uid="{E0E19A07-791B-42A3-AF7B-0823534C0880}" sourceName="[ManCity].[Opposition]">
  <pivotTables>
    <pivotTable tabId="2" name="PivotTable99"/>
    <pivotTable tabId="2" name="PivotTable1"/>
    <pivotTable tabId="2" name="PivotTable88"/>
    <pivotTable tabId="2" name="PivotTable89"/>
    <pivotTable tabId="2" name="PivotTable90"/>
    <pivotTable tabId="2" name="PivotTable92"/>
    <pivotTable tabId="2" name="PivotTable93"/>
    <pivotTable tabId="2" name="PivotTable94"/>
    <pivotTable tabId="2" name="PivotTable95"/>
    <pivotTable tabId="2" name="PivotTable96"/>
    <pivotTable tabId="2" name="PivotTable97"/>
    <pivotTable tabId="2" name="PivotTable98"/>
  </pivotTables>
  <data>
    <olap pivotCacheId="1922138393">
      <levels count="2">
        <level uniqueName="[ManCity].[Opposition].[(All)]" sourceCaption="(All)" count="0"/>
        <level uniqueName="[ManCity].[Opposition].[Opposition]" sourceCaption="Opposition" count="49">
          <ranges>
            <range startItem="0">
              <i n="[ManCity].[Opposition].&amp;[AFC Bournemouth]" c="AFC Bournemouth"/>
              <i n="[ManCity].[Opposition].&amp;[Arsenal]" c="Arsenal"/>
              <i n="[ManCity].[Opposition].&amp;[Aston Villa]" c="Aston Villa"/>
              <i n="[ManCity].[Opposition].&amp;[Birmingham City]" c="Birmingham City"/>
              <i n="[ManCity].[Opposition].&amp;[Blackburn Rovers]" c="Blackburn Rovers"/>
              <i n="[ManCity].[Opposition].&amp;[Blackpool]" c="Blackpool"/>
              <i n="[ManCity].[Opposition].&amp;[Bolton Wanderers]" c="Bolton Wanderers"/>
              <i n="[ManCity].[Opposition].&amp;[Bradford City]" c="Bradford City"/>
              <i n="[ManCity].[Opposition].&amp;[Brentford]" c="Brentford"/>
              <i n="[ManCity].[Opposition].&amp;[Brighton and Hove Albion]" c="Brighton and Hove Albion"/>
              <i n="[ManCity].[Opposition].&amp;[Burnley]" c="Burnley"/>
              <i n="[ManCity].[Opposition].&amp;[Cardiff City]" c="Cardiff City"/>
              <i n="[ManCity].[Opposition].&amp;[Charlton Athletic]" c="Charlton Athletic"/>
              <i n="[ManCity].[Opposition].&amp;[Chelsea]" c="Chelsea"/>
              <i n="[ManCity].[Opposition].&amp;[Coventry City]" c="Coventry City"/>
              <i n="[ManCity].[Opposition].&amp;[Crystal Palace]" c="Crystal Palace"/>
              <i n="[ManCity].[Opposition].&amp;[Derby County]" c="Derby County"/>
              <i n="[ManCity].[Opposition].&amp;[Everton]" c="Everton"/>
              <i n="[ManCity].[Opposition].&amp;[Fulham]" c="Fulham"/>
              <i n="[ManCity].[Opposition].&amp;[Huddersfield Town]" c="Huddersfield Town"/>
              <i n="[ManCity].[Opposition].&amp;[Hull City]" c="Hull City"/>
              <i n="[ManCity].[Opposition].&amp;[Ipswich Town]" c="Ipswich Town"/>
              <i n="[ManCity].[Opposition].&amp;[Leeds United]" c="Leeds United"/>
              <i n="[ManCity].[Opposition].&amp;[Leicester City]" c="Leicester City"/>
              <i n="[ManCity].[Opposition].&amp;[Liverpool]" c="Liverpool"/>
              <i n="[ManCity].[Opposition].&amp;[Luton Town]" c="Luton Town"/>
              <i n="[ManCity].[Opposition].&amp;[Manchester United]" c="Manchester United"/>
              <i n="[ManCity].[Opposition].&amp;[Middlesbrough]" c="Middlesbrough"/>
              <i n="[ManCity].[Opposition].&amp;[Newcastle United]" c="Newcastle United"/>
              <i n="[ManCity].[Opposition].&amp;[Norwich City]" c="Norwich City"/>
              <i n="[ManCity].[Opposition].&amp;[Nottingham Forest]" c="Nottingham Forest"/>
              <i n="[ManCity].[Opposition].&amp;[Oldham Athletic]" c="Oldham Athletic"/>
              <i n="[ManCity].[Opposition].&amp;[Portsmouth]" c="Portsmouth"/>
              <i n="[ManCity].[Opposition].&amp;[Queens Park Rangers]" c="Queens Park Rangers"/>
              <i n="[ManCity].[Opposition].&amp;[Reading]" c="Reading"/>
              <i n="[ManCity].[Opposition].&amp;[Sheffield United]" c="Sheffield United"/>
              <i n="[ManCity].[Opposition].&amp;[Sheffield Wednesday]" c="Sheffield Wednesday"/>
              <i n="[ManCity].[Opposition].&amp;[Southampton]" c="Southampton"/>
              <i n="[ManCity].[Opposition].&amp;[Stoke City]" c="Stoke City"/>
              <i n="[ManCity].[Opposition].&amp;[Sunderland]" c="Sunderland"/>
              <i n="[ManCity].[Opposition].&amp;[Swansea City]" c="Swansea City"/>
              <i n="[ManCity].[Opposition].&amp;[Swindon Town]" c="Swindon Town"/>
              <i n="[ManCity].[Opposition].&amp;[Tottenham Hotspur]" c="Tottenham Hotspur"/>
              <i n="[ManCity].[Opposition].&amp;[Watford]" c="Watford"/>
              <i n="[ManCity].[Opposition].&amp;[West Bromwich Albion]" c="West Bromwich Albion"/>
              <i n="[ManCity].[Opposition].&amp;[West Ham United]" c="West Ham United"/>
              <i n="[ManCity].[Opposition].&amp;[Wigan Athletic]" c="Wigan Athletic"/>
              <i n="[ManCity].[Opposition].&amp;[Wimbledon]" c="Wimbledon"/>
              <i n="[ManCity].[Opposition].&amp;[Wolverhampton Wanderers]" c="Wolverhampton Wanderers"/>
            </range>
          </ranges>
        </level>
      </levels>
      <selections count="1">
        <selection n="[ManCity].[Opposi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pposition 1" xr10:uid="{C293F73F-FC38-4CB7-BD2D-043544EC8EEB}" cache="Slicer_Opposition1" caption="Opposition" level="1" style="Slicer Style 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Opposition 2" xr10:uid="{92625555-C919-4686-AF3A-54AC60FA1C64}" cache="Slicer_Opposition1" caption="Opposition" startItem="30" level="1" style="Slicer Style 1" rowHeight="247650"/>
</slicers>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9B6FB2BF-0E03-4521-949B-1770EB132AEF}" name="Table_ExternalData_1" displayName="Table_ExternalData_1" ref="A3:G52" tableType="queryTable" totalsRowShown="0">
  <autoFilter ref="A3:G52" xr:uid="{9B6FB2BF-0E03-4521-949B-1770EB132AEF}"/>
  <tableColumns count="7">
    <tableColumn id="1" xr3:uid="{09F69108-4A82-47E8-A7CF-EBB1B61481B2}" uniqueName="1" name="ManCity[Opposition]" queryTableFieldId="1"/>
    <tableColumn id="2" xr3:uid="{B20C3089-F388-4B10-BFB8-E3C1F626DB12}" uniqueName="2" name="ManCity[Games Played]" queryTableFieldId="2"/>
    <tableColumn id="3" xr3:uid="{FA5C459B-3CCD-4240-A624-FC4088B03863}" uniqueName="3" name="ManCity[Games Window]" queryTableFieldId="3"/>
    <tableColumn id="4" xr3:uid="{578DA835-E8EF-45CF-BC6A-9C89C03BB240}" uniqueName="4" name="ManCity[Games Drawn]" queryTableFieldId="4"/>
    <tableColumn id="5" xr3:uid="{A8A5F259-2D32-48BF-B4AB-D8D04148A642}" uniqueName="5" name="ManCity[Games Lost]" queryTableFieldId="5"/>
    <tableColumn id="6" xr3:uid="{E3667B25-D3FD-43B4-A2A1-067A94DB24CB}" uniqueName="6" name="ManCity[Goals For]" queryTableFieldId="6"/>
    <tableColumn id="7" xr3:uid="{3E896A74-416C-47CA-A7C9-E7D39508DA0E}" uniqueName="7" name="ManCity[Goals Against]" queryTableFieldId="7"/>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CB3E099B-A8D7-47A4-ABFB-88970EDC1304}" name="ManCity" displayName="ManCity" ref="A1:G50" totalsRowShown="0">
  <autoFilter ref="A1:G50" xr:uid="{CB3E099B-A8D7-47A4-ABFB-88970EDC1304}">
    <filterColumn colId="0">
      <filters>
        <filter val="Birmingham City"/>
      </filters>
    </filterColumn>
  </autoFilter>
  <tableColumns count="7">
    <tableColumn id="1" xr3:uid="{8ADE72FA-56FE-4B87-A55E-091FE5963D9E}" name="Opposition"/>
    <tableColumn id="2" xr3:uid="{62866A82-91C8-4E44-B18C-EDF0C70DCD5A}" name="Games Played"/>
    <tableColumn id="3" xr3:uid="{F1C49678-D4FB-4E11-B0ED-ED2A7950B321}" name="Games Window"/>
    <tableColumn id="4" xr3:uid="{8AE0F0F2-3302-4D2E-A610-F2346E4E7BAA}" name="Games Drawn"/>
    <tableColumn id="5" xr3:uid="{0380EA77-DDC9-428B-A6D2-785F8C7F9AB6}" name="Games Lost"/>
    <tableColumn id="6" xr3:uid="{ED328DB5-BD28-4FEE-A493-3319AD1DAFA0}" name="Goals For"/>
    <tableColumn id="7" xr3:uid="{FD9FAC00-769C-4B86-B233-5EA81595B010}" name="Goals Against"/>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drawing" Target="../drawings/drawing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microsoft.com/office/2007/relationships/slicer" Target="../slicers/slicer1.xml"/></Relationships>
</file>

<file path=xl/worksheets/_rels/sheet3.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90EB5DC-57A4-459D-BB85-908895B681BE}">
  <dimension ref="A1:G52"/>
  <sheetViews>
    <sheetView workbookViewId="0"/>
  </sheetViews>
  <sheetFormatPr defaultRowHeight="14.5" x14ac:dyDescent="0.35"/>
  <cols>
    <col min="1" max="2" width="23.1796875" bestFit="1" customWidth="1"/>
    <col min="3" max="3" width="24.36328125" bestFit="1" customWidth="1"/>
    <col min="4" max="4" width="22.81640625" bestFit="1" customWidth="1"/>
    <col min="5" max="5" width="21" bestFit="1" customWidth="1"/>
    <col min="6" max="6" width="19" bestFit="1" customWidth="1"/>
    <col min="7" max="7" width="22.54296875" bestFit="1" customWidth="1"/>
  </cols>
  <sheetData>
    <row r="1" spans="1:7" x14ac:dyDescent="0.35">
      <c r="A1" s="4" t="s">
        <v>75</v>
      </c>
    </row>
    <row r="3" spans="1:7" x14ac:dyDescent="0.35">
      <c r="A3" t="s">
        <v>68</v>
      </c>
      <c r="B3" t="s">
        <v>69</v>
      </c>
      <c r="C3" t="s">
        <v>70</v>
      </c>
      <c r="D3" t="s">
        <v>71</v>
      </c>
      <c r="E3" t="s">
        <v>72</v>
      </c>
      <c r="F3" t="s">
        <v>73</v>
      </c>
      <c r="G3" t="s">
        <v>74</v>
      </c>
    </row>
    <row r="4" spans="1:7" x14ac:dyDescent="0.35">
      <c r="A4" t="s">
        <v>7</v>
      </c>
      <c r="B4">
        <v>16</v>
      </c>
      <c r="C4">
        <v>15</v>
      </c>
      <c r="D4">
        <v>0</v>
      </c>
      <c r="E4">
        <v>1</v>
      </c>
      <c r="F4">
        <v>49</v>
      </c>
      <c r="G4">
        <v>10</v>
      </c>
    </row>
    <row r="5" spans="1:7" x14ac:dyDescent="0.35">
      <c r="A5" t="s">
        <v>8</v>
      </c>
      <c r="B5">
        <v>56</v>
      </c>
      <c r="C5">
        <v>19</v>
      </c>
      <c r="D5">
        <v>12</v>
      </c>
      <c r="E5">
        <v>25</v>
      </c>
      <c r="F5">
        <v>74</v>
      </c>
      <c r="G5">
        <v>81</v>
      </c>
    </row>
    <row r="6" spans="1:7" x14ac:dyDescent="0.35">
      <c r="A6" t="s">
        <v>9</v>
      </c>
      <c r="B6">
        <v>50</v>
      </c>
      <c r="C6">
        <v>31</v>
      </c>
      <c r="D6">
        <v>10</v>
      </c>
      <c r="E6">
        <v>9</v>
      </c>
      <c r="F6">
        <v>101</v>
      </c>
      <c r="G6">
        <v>47</v>
      </c>
    </row>
    <row r="7" spans="1:7" x14ac:dyDescent="0.35">
      <c r="A7" t="s">
        <v>10</v>
      </c>
      <c r="B7">
        <v>14</v>
      </c>
      <c r="C7">
        <v>7</v>
      </c>
      <c r="D7">
        <v>4</v>
      </c>
      <c r="E7">
        <v>3</v>
      </c>
      <c r="F7">
        <v>22</v>
      </c>
      <c r="G7">
        <v>11</v>
      </c>
    </row>
    <row r="8" spans="1:7" x14ac:dyDescent="0.35">
      <c r="A8" t="s">
        <v>11</v>
      </c>
      <c r="B8">
        <v>28</v>
      </c>
      <c r="C8">
        <v>9</v>
      </c>
      <c r="D8">
        <v>9</v>
      </c>
      <c r="E8">
        <v>10</v>
      </c>
      <c r="F8">
        <v>39</v>
      </c>
      <c r="G8">
        <v>39</v>
      </c>
    </row>
    <row r="9" spans="1:7" x14ac:dyDescent="0.35">
      <c r="A9" t="s">
        <v>12</v>
      </c>
      <c r="B9">
        <v>2</v>
      </c>
      <c r="C9">
        <v>2</v>
      </c>
      <c r="D9">
        <v>0</v>
      </c>
      <c r="E9">
        <v>0</v>
      </c>
      <c r="F9">
        <v>4</v>
      </c>
      <c r="G9">
        <v>2</v>
      </c>
    </row>
    <row r="10" spans="1:7" x14ac:dyDescent="0.35">
      <c r="A10" t="s">
        <v>13</v>
      </c>
      <c r="B10">
        <v>22</v>
      </c>
      <c r="C10">
        <v>12</v>
      </c>
      <c r="D10">
        <v>4</v>
      </c>
      <c r="E10">
        <v>6</v>
      </c>
      <c r="F10">
        <v>32</v>
      </c>
      <c r="G10">
        <v>21</v>
      </c>
    </row>
    <row r="11" spans="1:7" x14ac:dyDescent="0.35">
      <c r="A11" t="s">
        <v>14</v>
      </c>
      <c r="B11">
        <v>2</v>
      </c>
      <c r="C11">
        <v>1</v>
      </c>
      <c r="D11">
        <v>1</v>
      </c>
      <c r="E11">
        <v>0</v>
      </c>
      <c r="F11">
        <v>4</v>
      </c>
      <c r="G11">
        <v>2</v>
      </c>
    </row>
    <row r="12" spans="1:7" x14ac:dyDescent="0.35">
      <c r="A12" t="s">
        <v>15</v>
      </c>
      <c r="B12">
        <v>8</v>
      </c>
      <c r="C12">
        <v>5</v>
      </c>
      <c r="D12">
        <v>1</v>
      </c>
      <c r="E12">
        <v>2</v>
      </c>
      <c r="F12">
        <v>12</v>
      </c>
      <c r="G12">
        <v>7</v>
      </c>
    </row>
    <row r="13" spans="1:7" x14ac:dyDescent="0.35">
      <c r="A13" t="s">
        <v>16</v>
      </c>
      <c r="B13">
        <v>16</v>
      </c>
      <c r="C13">
        <v>12</v>
      </c>
      <c r="D13">
        <v>2</v>
      </c>
      <c r="E13">
        <v>2</v>
      </c>
      <c r="F13">
        <v>43</v>
      </c>
      <c r="G13">
        <v>13</v>
      </c>
    </row>
    <row r="14" spans="1:7" x14ac:dyDescent="0.35">
      <c r="A14" t="s">
        <v>17</v>
      </c>
      <c r="B14">
        <v>18</v>
      </c>
      <c r="C14">
        <v>14</v>
      </c>
      <c r="D14">
        <v>3</v>
      </c>
      <c r="E14">
        <v>1</v>
      </c>
      <c r="F14">
        <v>51</v>
      </c>
      <c r="G14">
        <v>12</v>
      </c>
    </row>
    <row r="15" spans="1:7" x14ac:dyDescent="0.35">
      <c r="A15" t="s">
        <v>18</v>
      </c>
      <c r="B15">
        <v>4</v>
      </c>
      <c r="C15">
        <v>3</v>
      </c>
      <c r="D15">
        <v>0</v>
      </c>
      <c r="E15">
        <v>1</v>
      </c>
      <c r="F15">
        <v>13</v>
      </c>
      <c r="G15">
        <v>5</v>
      </c>
    </row>
    <row r="16" spans="1:7" x14ac:dyDescent="0.35">
      <c r="A16" t="s">
        <v>19</v>
      </c>
      <c r="B16">
        <v>12</v>
      </c>
      <c r="C16">
        <v>4</v>
      </c>
      <c r="D16">
        <v>4</v>
      </c>
      <c r="E16">
        <v>4</v>
      </c>
      <c r="F16">
        <v>21</v>
      </c>
      <c r="G16">
        <v>19</v>
      </c>
    </row>
    <row r="17" spans="1:7" x14ac:dyDescent="0.35">
      <c r="A17" t="s">
        <v>20</v>
      </c>
      <c r="B17">
        <v>56</v>
      </c>
      <c r="C17">
        <v>20</v>
      </c>
      <c r="D17">
        <v>9</v>
      </c>
      <c r="E17">
        <v>27</v>
      </c>
      <c r="F17">
        <v>64</v>
      </c>
      <c r="G17">
        <v>77</v>
      </c>
    </row>
    <row r="18" spans="1:7" x14ac:dyDescent="0.35">
      <c r="A18" t="s">
        <v>21</v>
      </c>
      <c r="B18">
        <v>10</v>
      </c>
      <c r="C18">
        <v>2</v>
      </c>
      <c r="D18">
        <v>4</v>
      </c>
      <c r="E18">
        <v>4</v>
      </c>
      <c r="F18">
        <v>9</v>
      </c>
      <c r="G18">
        <v>14</v>
      </c>
    </row>
    <row r="19" spans="1:7" x14ac:dyDescent="0.35">
      <c r="A19" t="s">
        <v>22</v>
      </c>
      <c r="B19">
        <v>30</v>
      </c>
      <c r="C19">
        <v>18</v>
      </c>
      <c r="D19">
        <v>8</v>
      </c>
      <c r="E19">
        <v>4</v>
      </c>
      <c r="F19">
        <v>64</v>
      </c>
      <c r="G19">
        <v>26</v>
      </c>
    </row>
    <row r="20" spans="1:7" x14ac:dyDescent="0.35">
      <c r="A20" t="s">
        <v>23</v>
      </c>
      <c r="B20">
        <v>4</v>
      </c>
      <c r="C20">
        <v>1</v>
      </c>
      <c r="D20">
        <v>3</v>
      </c>
      <c r="E20">
        <v>0</v>
      </c>
      <c r="F20">
        <v>3</v>
      </c>
      <c r="G20">
        <v>2</v>
      </c>
    </row>
    <row r="21" spans="1:7" x14ac:dyDescent="0.35">
      <c r="A21" t="s">
        <v>24</v>
      </c>
      <c r="B21">
        <v>56</v>
      </c>
      <c r="C21">
        <v>27</v>
      </c>
      <c r="D21">
        <v>11</v>
      </c>
      <c r="E21">
        <v>18</v>
      </c>
      <c r="F21">
        <v>89</v>
      </c>
      <c r="G21">
        <v>60</v>
      </c>
    </row>
    <row r="22" spans="1:7" x14ac:dyDescent="0.35">
      <c r="A22" t="s">
        <v>25</v>
      </c>
      <c r="B22">
        <v>34</v>
      </c>
      <c r="C22">
        <v>21</v>
      </c>
      <c r="D22">
        <v>9</v>
      </c>
      <c r="E22">
        <v>4</v>
      </c>
      <c r="F22">
        <v>79</v>
      </c>
      <c r="G22">
        <v>36</v>
      </c>
    </row>
    <row r="23" spans="1:7" x14ac:dyDescent="0.35">
      <c r="A23" t="s">
        <v>26</v>
      </c>
      <c r="B23">
        <v>4</v>
      </c>
      <c r="C23">
        <v>3</v>
      </c>
      <c r="D23">
        <v>1</v>
      </c>
      <c r="E23">
        <v>0</v>
      </c>
      <c r="F23">
        <v>11</v>
      </c>
      <c r="G23">
        <v>2</v>
      </c>
    </row>
    <row r="24" spans="1:7" x14ac:dyDescent="0.35">
      <c r="A24" t="s">
        <v>27</v>
      </c>
      <c r="B24">
        <v>10</v>
      </c>
      <c r="C24">
        <v>6</v>
      </c>
      <c r="D24">
        <v>3</v>
      </c>
      <c r="E24">
        <v>1</v>
      </c>
      <c r="F24">
        <v>24</v>
      </c>
      <c r="G24">
        <v>10</v>
      </c>
    </row>
    <row r="25" spans="1:7" x14ac:dyDescent="0.35">
      <c r="A25" t="s">
        <v>28</v>
      </c>
      <c r="B25">
        <v>10</v>
      </c>
      <c r="C25">
        <v>6</v>
      </c>
      <c r="D25">
        <v>1</v>
      </c>
      <c r="E25">
        <v>3</v>
      </c>
      <c r="F25">
        <v>25</v>
      </c>
      <c r="G25">
        <v>14</v>
      </c>
    </row>
    <row r="26" spans="1:7" x14ac:dyDescent="0.35">
      <c r="A26" t="s">
        <v>29</v>
      </c>
      <c r="B26">
        <v>20</v>
      </c>
      <c r="C26">
        <v>8</v>
      </c>
      <c r="D26">
        <v>5</v>
      </c>
      <c r="E26">
        <v>7</v>
      </c>
      <c r="F26">
        <v>32</v>
      </c>
      <c r="G26">
        <v>24</v>
      </c>
    </row>
    <row r="27" spans="1:7" x14ac:dyDescent="0.35">
      <c r="A27" t="s">
        <v>30</v>
      </c>
      <c r="B27">
        <v>26</v>
      </c>
      <c r="C27">
        <v>17</v>
      </c>
      <c r="D27">
        <v>2</v>
      </c>
      <c r="E27">
        <v>7</v>
      </c>
      <c r="F27">
        <v>44</v>
      </c>
      <c r="G27">
        <v>28</v>
      </c>
    </row>
    <row r="28" spans="1:7" x14ac:dyDescent="0.35">
      <c r="A28" t="s">
        <v>31</v>
      </c>
      <c r="B28">
        <v>56</v>
      </c>
      <c r="C28">
        <v>12</v>
      </c>
      <c r="D28">
        <v>21</v>
      </c>
      <c r="E28">
        <v>23</v>
      </c>
      <c r="F28">
        <v>74</v>
      </c>
      <c r="G28">
        <v>86</v>
      </c>
    </row>
    <row r="29" spans="1:7" x14ac:dyDescent="0.35">
      <c r="A29" t="s">
        <v>32</v>
      </c>
      <c r="B29">
        <v>2</v>
      </c>
      <c r="C29">
        <v>2</v>
      </c>
      <c r="D29">
        <v>0</v>
      </c>
      <c r="E29">
        <v>0</v>
      </c>
      <c r="F29">
        <v>7</v>
      </c>
      <c r="G29">
        <v>2</v>
      </c>
    </row>
    <row r="30" spans="1:7" x14ac:dyDescent="0.35">
      <c r="A30" t="s">
        <v>33</v>
      </c>
      <c r="B30">
        <v>56</v>
      </c>
      <c r="C30">
        <v>20</v>
      </c>
      <c r="D30">
        <v>10</v>
      </c>
      <c r="E30">
        <v>26</v>
      </c>
      <c r="F30">
        <v>81</v>
      </c>
      <c r="G30">
        <v>79</v>
      </c>
    </row>
    <row r="31" spans="1:7" x14ac:dyDescent="0.35">
      <c r="A31" t="s">
        <v>34</v>
      </c>
      <c r="B31">
        <v>22</v>
      </c>
      <c r="C31">
        <v>4</v>
      </c>
      <c r="D31">
        <v>7</v>
      </c>
      <c r="E31">
        <v>11</v>
      </c>
      <c r="F31">
        <v>19</v>
      </c>
      <c r="G31">
        <v>35</v>
      </c>
    </row>
    <row r="32" spans="1:7" x14ac:dyDescent="0.35">
      <c r="A32" t="s">
        <v>35</v>
      </c>
      <c r="B32">
        <v>50</v>
      </c>
      <c r="C32">
        <v>32</v>
      </c>
      <c r="D32">
        <v>10</v>
      </c>
      <c r="E32">
        <v>8</v>
      </c>
      <c r="F32">
        <v>106</v>
      </c>
      <c r="G32">
        <v>46</v>
      </c>
    </row>
    <row r="33" spans="1:7" x14ac:dyDescent="0.35">
      <c r="A33" t="s">
        <v>36</v>
      </c>
      <c r="B33">
        <v>20</v>
      </c>
      <c r="C33">
        <v>11</v>
      </c>
      <c r="D33">
        <v>6</v>
      </c>
      <c r="E33">
        <v>3</v>
      </c>
      <c r="F33">
        <v>55</v>
      </c>
      <c r="G33">
        <v>21</v>
      </c>
    </row>
    <row r="34" spans="1:7" x14ac:dyDescent="0.35">
      <c r="A34" t="s">
        <v>37</v>
      </c>
      <c r="B34">
        <v>12</v>
      </c>
      <c r="C34">
        <v>5</v>
      </c>
      <c r="D34">
        <v>4</v>
      </c>
      <c r="E34">
        <v>3</v>
      </c>
      <c r="F34">
        <v>22</v>
      </c>
      <c r="G34">
        <v>12</v>
      </c>
    </row>
    <row r="35" spans="1:7" x14ac:dyDescent="0.35">
      <c r="A35" t="s">
        <v>38</v>
      </c>
      <c r="B35">
        <v>4</v>
      </c>
      <c r="C35">
        <v>1</v>
      </c>
      <c r="D35">
        <v>3</v>
      </c>
      <c r="E35">
        <v>0</v>
      </c>
      <c r="F35">
        <v>5</v>
      </c>
      <c r="G35">
        <v>4</v>
      </c>
    </row>
    <row r="36" spans="1:7" x14ac:dyDescent="0.35">
      <c r="A36" t="s">
        <v>39</v>
      </c>
      <c r="B36">
        <v>14</v>
      </c>
      <c r="C36">
        <v>7</v>
      </c>
      <c r="D36">
        <v>3</v>
      </c>
      <c r="E36">
        <v>4</v>
      </c>
      <c r="F36">
        <v>24</v>
      </c>
      <c r="G36">
        <v>14</v>
      </c>
    </row>
    <row r="37" spans="1:7" x14ac:dyDescent="0.35">
      <c r="A37" t="s">
        <v>40</v>
      </c>
      <c r="B37">
        <v>14</v>
      </c>
      <c r="C37">
        <v>7</v>
      </c>
      <c r="D37">
        <v>5</v>
      </c>
      <c r="E37">
        <v>2</v>
      </c>
      <c r="F37">
        <v>29</v>
      </c>
      <c r="G37">
        <v>15</v>
      </c>
    </row>
    <row r="38" spans="1:7" x14ac:dyDescent="0.35">
      <c r="A38" t="s">
        <v>41</v>
      </c>
      <c r="B38">
        <v>6</v>
      </c>
      <c r="C38">
        <v>3</v>
      </c>
      <c r="D38">
        <v>0</v>
      </c>
      <c r="E38">
        <v>3</v>
      </c>
      <c r="F38">
        <v>5</v>
      </c>
      <c r="G38">
        <v>6</v>
      </c>
    </row>
    <row r="39" spans="1:7" x14ac:dyDescent="0.35">
      <c r="A39" t="s">
        <v>42</v>
      </c>
      <c r="B39">
        <v>12</v>
      </c>
      <c r="C39">
        <v>9</v>
      </c>
      <c r="D39">
        <v>3</v>
      </c>
      <c r="E39">
        <v>0</v>
      </c>
      <c r="F39">
        <v>14</v>
      </c>
      <c r="G39">
        <v>2</v>
      </c>
    </row>
    <row r="40" spans="1:7" x14ac:dyDescent="0.35">
      <c r="A40" t="s">
        <v>43</v>
      </c>
      <c r="B40">
        <v>8</v>
      </c>
      <c r="C40">
        <v>3</v>
      </c>
      <c r="D40">
        <v>3</v>
      </c>
      <c r="E40">
        <v>2</v>
      </c>
      <c r="F40">
        <v>12</v>
      </c>
      <c r="G40">
        <v>10</v>
      </c>
    </row>
    <row r="41" spans="1:7" x14ac:dyDescent="0.35">
      <c r="A41" t="s">
        <v>44</v>
      </c>
      <c r="B41">
        <v>40</v>
      </c>
      <c r="C41">
        <v>23</v>
      </c>
      <c r="D41">
        <v>10</v>
      </c>
      <c r="E41">
        <v>7</v>
      </c>
      <c r="F41">
        <v>72</v>
      </c>
      <c r="G41">
        <v>38</v>
      </c>
    </row>
    <row r="42" spans="1:7" x14ac:dyDescent="0.35">
      <c r="A42" t="s">
        <v>45</v>
      </c>
      <c r="B42">
        <v>20</v>
      </c>
      <c r="C42">
        <v>11</v>
      </c>
      <c r="D42">
        <v>6</v>
      </c>
      <c r="E42">
        <v>3</v>
      </c>
      <c r="F42">
        <v>40</v>
      </c>
      <c r="G42">
        <v>12</v>
      </c>
    </row>
    <row r="43" spans="1:7" x14ac:dyDescent="0.35">
      <c r="A43" t="s">
        <v>46</v>
      </c>
      <c r="B43">
        <v>26</v>
      </c>
      <c r="C43">
        <v>18</v>
      </c>
      <c r="D43">
        <v>3</v>
      </c>
      <c r="E43">
        <v>5</v>
      </c>
      <c r="F43">
        <v>55</v>
      </c>
      <c r="G43">
        <v>24</v>
      </c>
    </row>
    <row r="44" spans="1:7" x14ac:dyDescent="0.35">
      <c r="A44" t="s">
        <v>47</v>
      </c>
      <c r="B44">
        <v>14</v>
      </c>
      <c r="C44">
        <v>11</v>
      </c>
      <c r="D44">
        <v>2</v>
      </c>
      <c r="E44">
        <v>1</v>
      </c>
      <c r="F44">
        <v>34</v>
      </c>
      <c r="G44">
        <v>10</v>
      </c>
    </row>
    <row r="45" spans="1:7" x14ac:dyDescent="0.35">
      <c r="A45" t="s">
        <v>48</v>
      </c>
      <c r="B45">
        <v>2</v>
      </c>
      <c r="C45">
        <v>2</v>
      </c>
      <c r="D45">
        <v>0</v>
      </c>
      <c r="E45">
        <v>0</v>
      </c>
      <c r="F45">
        <v>5</v>
      </c>
      <c r="G45">
        <v>2</v>
      </c>
    </row>
    <row r="46" spans="1:7" x14ac:dyDescent="0.35">
      <c r="A46" t="s">
        <v>49</v>
      </c>
      <c r="B46">
        <v>56</v>
      </c>
      <c r="C46">
        <v>19</v>
      </c>
      <c r="D46">
        <v>8</v>
      </c>
      <c r="E46">
        <v>29</v>
      </c>
      <c r="F46">
        <v>80</v>
      </c>
      <c r="G46">
        <v>81</v>
      </c>
    </row>
    <row r="47" spans="1:7" x14ac:dyDescent="0.35">
      <c r="A47" t="s">
        <v>50</v>
      </c>
      <c r="B47">
        <v>14</v>
      </c>
      <c r="C47">
        <v>12</v>
      </c>
      <c r="D47">
        <v>2</v>
      </c>
      <c r="E47">
        <v>0</v>
      </c>
      <c r="F47">
        <v>46</v>
      </c>
      <c r="G47">
        <v>7</v>
      </c>
    </row>
    <row r="48" spans="1:7" x14ac:dyDescent="0.35">
      <c r="A48" t="s">
        <v>51</v>
      </c>
      <c r="B48">
        <v>26</v>
      </c>
      <c r="C48">
        <v>18</v>
      </c>
      <c r="D48">
        <v>4</v>
      </c>
      <c r="E48">
        <v>4</v>
      </c>
      <c r="F48">
        <v>57</v>
      </c>
      <c r="G48">
        <v>22</v>
      </c>
    </row>
    <row r="49" spans="1:7" x14ac:dyDescent="0.35">
      <c r="A49" t="s">
        <v>52</v>
      </c>
      <c r="B49">
        <v>48</v>
      </c>
      <c r="C49">
        <v>31</v>
      </c>
      <c r="D49">
        <v>8</v>
      </c>
      <c r="E49">
        <v>9</v>
      </c>
      <c r="F49">
        <v>93</v>
      </c>
      <c r="G49">
        <v>44</v>
      </c>
    </row>
    <row r="50" spans="1:7" x14ac:dyDescent="0.35">
      <c r="A50" t="s">
        <v>53</v>
      </c>
      <c r="B50">
        <v>16</v>
      </c>
      <c r="C50">
        <v>8</v>
      </c>
      <c r="D50">
        <v>3</v>
      </c>
      <c r="E50">
        <v>5</v>
      </c>
      <c r="F50">
        <v>20</v>
      </c>
      <c r="G50">
        <v>14</v>
      </c>
    </row>
    <row r="51" spans="1:7" x14ac:dyDescent="0.35">
      <c r="A51" t="s">
        <v>54</v>
      </c>
      <c r="B51">
        <v>8</v>
      </c>
      <c r="C51">
        <v>3</v>
      </c>
      <c r="D51">
        <v>1</v>
      </c>
      <c r="E51">
        <v>4</v>
      </c>
      <c r="F51">
        <v>5</v>
      </c>
      <c r="G51">
        <v>8</v>
      </c>
    </row>
    <row r="52" spans="1:7" x14ac:dyDescent="0.35">
      <c r="A52" t="s">
        <v>55</v>
      </c>
      <c r="B52">
        <v>22</v>
      </c>
      <c r="C52">
        <v>15</v>
      </c>
      <c r="D52">
        <v>2</v>
      </c>
      <c r="E52">
        <v>5</v>
      </c>
      <c r="F52">
        <v>51</v>
      </c>
      <c r="G52">
        <v>23</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D0753A-3C5D-4548-99C0-A350029005FB}">
  <sheetPr codeName="Sheet1"/>
  <dimension ref="B3:T10"/>
  <sheetViews>
    <sheetView tabSelected="1" topLeftCell="B1" zoomScale="70" zoomScaleNormal="70" workbookViewId="0">
      <selection activeCell="H5" sqref="H5"/>
    </sheetView>
  </sheetViews>
  <sheetFormatPr defaultRowHeight="14.5" x14ac:dyDescent="0.35"/>
  <cols>
    <col min="2" max="2" width="16.453125" bestFit="1" customWidth="1"/>
    <col min="3" max="3" width="16.6328125" bestFit="1" customWidth="1"/>
    <col min="4" max="4" width="10.26953125" bestFit="1" customWidth="1"/>
    <col min="5" max="5" width="20.1796875" bestFit="1" customWidth="1"/>
    <col min="6" max="6" width="10.81640625" bestFit="1" customWidth="1"/>
    <col min="7" max="7" width="10.90625" bestFit="1" customWidth="1"/>
    <col min="8" max="8" width="18.54296875" bestFit="1" customWidth="1"/>
    <col min="9" max="9" width="19.453125" bestFit="1" customWidth="1"/>
    <col min="10" max="10" width="15.26953125" bestFit="1" customWidth="1"/>
    <col min="11" max="11" width="5.90625" customWidth="1"/>
    <col min="12" max="12" width="15" bestFit="1" customWidth="1"/>
    <col min="13" max="13" width="5.54296875" customWidth="1"/>
    <col min="14" max="14" width="17" bestFit="1" customWidth="1"/>
    <col min="15" max="15" width="7.6328125" customWidth="1"/>
    <col min="16" max="16" width="13.08984375" bestFit="1" customWidth="1"/>
    <col min="17" max="17" width="13.36328125" bestFit="1" customWidth="1"/>
    <col min="18" max="18" width="16.6328125" bestFit="1" customWidth="1"/>
    <col min="19" max="19" width="16.81640625" bestFit="1" customWidth="1"/>
    <col min="20" max="20" width="14" bestFit="1" customWidth="1"/>
    <col min="21" max="21" width="13.90625" bestFit="1" customWidth="1"/>
  </cols>
  <sheetData>
    <row r="3" spans="2:20" x14ac:dyDescent="0.35">
      <c r="B3" t="s">
        <v>56</v>
      </c>
      <c r="D3" t="s">
        <v>57</v>
      </c>
      <c r="F3" t="s">
        <v>58</v>
      </c>
      <c r="H3" t="s">
        <v>59</v>
      </c>
      <c r="J3" t="s">
        <v>60</v>
      </c>
      <c r="L3" t="s">
        <v>61</v>
      </c>
      <c r="N3" t="s">
        <v>62</v>
      </c>
      <c r="P3" t="s">
        <v>63</v>
      </c>
      <c r="R3" t="s">
        <v>64</v>
      </c>
      <c r="T3" t="s">
        <v>65</v>
      </c>
    </row>
    <row r="4" spans="2:20" x14ac:dyDescent="0.35">
      <c r="B4" s="1">
        <v>11.224489795918368</v>
      </c>
      <c r="D4" s="2">
        <v>6.0408163265306118</v>
      </c>
      <c r="F4" s="3">
        <v>4.6938775510204085</v>
      </c>
      <c r="H4" s="6">
        <v>49</v>
      </c>
      <c r="J4" s="6">
        <v>550</v>
      </c>
      <c r="L4" s="6">
        <v>296</v>
      </c>
      <c r="N4" s="6">
        <v>230</v>
      </c>
      <c r="P4" s="6">
        <v>1920</v>
      </c>
      <c r="R4" s="6">
        <v>1179</v>
      </c>
      <c r="T4" s="6">
        <v>741</v>
      </c>
    </row>
    <row r="5" spans="2:20" x14ac:dyDescent="0.35">
      <c r="B5" s="5">
        <f>GETPIVOTDATA("[Measures].[Win Rate%]",$B$3)</f>
        <v>11.224489795918368</v>
      </c>
      <c r="D5" s="5">
        <f>GETPIVOTDATA("[Measures].[Loss Rate%]",$D$3)</f>
        <v>6.0408163265306118</v>
      </c>
      <c r="F5" s="5">
        <f>GETPIVOTDATA("[Measures].[Draw Rate%]",$F$3)</f>
        <v>4.6938775510204085</v>
      </c>
      <c r="H5">
        <f>GETPIVOTDATA("[Measures].[Total Matches Played]",$H$3)</f>
        <v>49</v>
      </c>
      <c r="J5">
        <f>GETPIVOTDATA("[Measures].[Total Games Won]",$J$3)</f>
        <v>550</v>
      </c>
      <c r="L5">
        <f>GETPIVOTDATA("[Measures].[Total Games Lost]",$L$3)</f>
        <v>296</v>
      </c>
      <c r="N5">
        <f>GETPIVOTDATA("[Measures].[Total Games Drawn]",$N$3)</f>
        <v>230</v>
      </c>
      <c r="P5">
        <f>GETPIVOTDATA("[Measures].[Total Goals For]",$P$3)</f>
        <v>1920</v>
      </c>
      <c r="R5">
        <f>GETPIVOTDATA("[Measures].[Total Goals Against]",$R$3)</f>
        <v>1179</v>
      </c>
      <c r="T5">
        <f>GETPIVOTDATA("[Measures].[Goal Difference]",$T$3)</f>
        <v>741</v>
      </c>
    </row>
    <row r="8" spans="2:20" x14ac:dyDescent="0.35">
      <c r="B8" t="s">
        <v>67</v>
      </c>
      <c r="D8" t="s">
        <v>66</v>
      </c>
    </row>
    <row r="9" spans="2:20" x14ac:dyDescent="0.35">
      <c r="B9" s="6"/>
      <c r="D9" s="6"/>
    </row>
    <row r="10" spans="2:20" x14ac:dyDescent="0.35">
      <c r="B10">
        <f>GETPIVOTDATA("[Measures].[Selected Goals For]",$B$8)</f>
        <v>0</v>
      </c>
      <c r="D10">
        <f>GETPIVOTDATA("[Measures].[Selected Goals Against]",$D$8)</f>
        <v>0</v>
      </c>
    </row>
  </sheetData>
  <pageMargins left="0.7" right="0.7" top="0.75" bottom="0.75" header="0.3" footer="0.3"/>
  <drawing r:id="rId13"/>
  <extLst>
    <ext xmlns:x14="http://schemas.microsoft.com/office/spreadsheetml/2009/9/main" uri="{A8765BA9-456A-4dab-B4F3-ACF838C121DE}">
      <x14:slicerList>
        <x14:slicer r:id="rId14"/>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47BDC14-3714-4220-BDB9-5EACC9C19176}">
  <sheetPr codeName="Sheet2"/>
  <dimension ref="A1"/>
  <sheetViews>
    <sheetView showGridLines="0" showRowColHeaders="0" zoomScale="55" zoomScaleNormal="55" workbookViewId="0">
      <selection activeCell="AC31" sqref="AC31"/>
    </sheetView>
  </sheetViews>
  <sheetFormatPr defaultRowHeight="14.5" x14ac:dyDescent="0.35"/>
  <sheetData/>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45F6E6-8325-4F9A-96E6-1D87DC243363}">
  <sheetPr codeName="Sheet3"/>
  <dimension ref="A1:G50"/>
  <sheetViews>
    <sheetView workbookViewId="0">
      <selection activeCell="D70" sqref="D70"/>
    </sheetView>
  </sheetViews>
  <sheetFormatPr defaultRowHeight="14.5" x14ac:dyDescent="0.35"/>
  <cols>
    <col min="1" max="1" width="12.08984375" customWidth="1"/>
    <col min="2" max="2" width="14.81640625" customWidth="1"/>
    <col min="3" max="3" width="15.81640625" customWidth="1"/>
    <col min="4" max="4" width="14.36328125" customWidth="1"/>
    <col min="5" max="5" width="12.54296875" customWidth="1"/>
    <col min="6" max="6" width="10.6328125" customWidth="1"/>
    <col min="7" max="7" width="14.08984375" customWidth="1"/>
  </cols>
  <sheetData>
    <row r="1" spans="1:7" x14ac:dyDescent="0.35">
      <c r="A1" t="s">
        <v>0</v>
      </c>
      <c r="B1" t="s">
        <v>1</v>
      </c>
      <c r="C1" t="s">
        <v>2</v>
      </c>
      <c r="D1" t="s">
        <v>3</v>
      </c>
      <c r="E1" t="s">
        <v>4</v>
      </c>
      <c r="F1" t="s">
        <v>5</v>
      </c>
      <c r="G1" t="s">
        <v>6</v>
      </c>
    </row>
    <row r="2" spans="1:7" hidden="1" x14ac:dyDescent="0.35">
      <c r="A2" t="s">
        <v>7</v>
      </c>
      <c r="B2">
        <v>16</v>
      </c>
      <c r="C2">
        <v>15</v>
      </c>
      <c r="D2">
        <v>0</v>
      </c>
      <c r="E2">
        <v>1</v>
      </c>
      <c r="F2">
        <v>49</v>
      </c>
      <c r="G2">
        <v>10</v>
      </c>
    </row>
    <row r="3" spans="1:7" hidden="1" x14ac:dyDescent="0.35">
      <c r="A3" t="s">
        <v>8</v>
      </c>
      <c r="B3">
        <v>56</v>
      </c>
      <c r="C3">
        <v>19</v>
      </c>
      <c r="D3">
        <v>12</v>
      </c>
      <c r="E3">
        <v>25</v>
      </c>
      <c r="F3">
        <v>74</v>
      </c>
      <c r="G3">
        <v>81</v>
      </c>
    </row>
    <row r="4" spans="1:7" hidden="1" x14ac:dyDescent="0.35">
      <c r="A4" t="s">
        <v>9</v>
      </c>
      <c r="B4">
        <v>50</v>
      </c>
      <c r="C4">
        <v>31</v>
      </c>
      <c r="D4">
        <v>10</v>
      </c>
      <c r="E4">
        <v>9</v>
      </c>
      <c r="F4">
        <v>101</v>
      </c>
      <c r="G4">
        <v>47</v>
      </c>
    </row>
    <row r="5" spans="1:7" x14ac:dyDescent="0.35">
      <c r="A5" t="s">
        <v>10</v>
      </c>
      <c r="B5">
        <v>14</v>
      </c>
      <c r="C5">
        <v>7</v>
      </c>
      <c r="D5">
        <v>4</v>
      </c>
      <c r="E5">
        <v>3</v>
      </c>
      <c r="F5">
        <v>22</v>
      </c>
      <c r="G5">
        <v>11</v>
      </c>
    </row>
    <row r="6" spans="1:7" hidden="1" x14ac:dyDescent="0.35">
      <c r="A6" t="s">
        <v>11</v>
      </c>
      <c r="B6">
        <v>28</v>
      </c>
      <c r="C6">
        <v>9</v>
      </c>
      <c r="D6">
        <v>9</v>
      </c>
      <c r="E6">
        <v>10</v>
      </c>
      <c r="F6">
        <v>39</v>
      </c>
      <c r="G6">
        <v>39</v>
      </c>
    </row>
    <row r="7" spans="1:7" hidden="1" x14ac:dyDescent="0.35">
      <c r="A7" t="s">
        <v>12</v>
      </c>
      <c r="B7">
        <v>2</v>
      </c>
      <c r="C7">
        <v>2</v>
      </c>
      <c r="D7">
        <v>0</v>
      </c>
      <c r="E7">
        <v>0</v>
      </c>
      <c r="F7">
        <v>4</v>
      </c>
      <c r="G7">
        <v>2</v>
      </c>
    </row>
    <row r="8" spans="1:7" hidden="1" x14ac:dyDescent="0.35">
      <c r="A8" t="s">
        <v>13</v>
      </c>
      <c r="B8">
        <v>22</v>
      </c>
      <c r="C8">
        <v>12</v>
      </c>
      <c r="D8">
        <v>4</v>
      </c>
      <c r="E8">
        <v>6</v>
      </c>
      <c r="F8">
        <v>32</v>
      </c>
      <c r="G8">
        <v>21</v>
      </c>
    </row>
    <row r="9" spans="1:7" hidden="1" x14ac:dyDescent="0.35">
      <c r="A9" t="s">
        <v>14</v>
      </c>
      <c r="B9">
        <v>2</v>
      </c>
      <c r="C9">
        <v>1</v>
      </c>
      <c r="D9">
        <v>1</v>
      </c>
      <c r="E9">
        <v>0</v>
      </c>
      <c r="F9">
        <v>4</v>
      </c>
      <c r="G9">
        <v>2</v>
      </c>
    </row>
    <row r="10" spans="1:7" hidden="1" x14ac:dyDescent="0.35">
      <c r="A10" t="s">
        <v>15</v>
      </c>
      <c r="B10">
        <v>8</v>
      </c>
      <c r="C10">
        <v>5</v>
      </c>
      <c r="D10">
        <v>1</v>
      </c>
      <c r="E10">
        <v>2</v>
      </c>
      <c r="F10">
        <v>12</v>
      </c>
      <c r="G10">
        <v>7</v>
      </c>
    </row>
    <row r="11" spans="1:7" hidden="1" x14ac:dyDescent="0.35">
      <c r="A11" t="s">
        <v>16</v>
      </c>
      <c r="B11">
        <v>16</v>
      </c>
      <c r="C11">
        <v>12</v>
      </c>
      <c r="D11">
        <v>2</v>
      </c>
      <c r="E11">
        <v>2</v>
      </c>
      <c r="F11">
        <v>43</v>
      </c>
      <c r="G11">
        <v>13</v>
      </c>
    </row>
    <row r="12" spans="1:7" hidden="1" x14ac:dyDescent="0.35">
      <c r="A12" t="s">
        <v>17</v>
      </c>
      <c r="B12">
        <v>18</v>
      </c>
      <c r="C12">
        <v>14</v>
      </c>
      <c r="D12">
        <v>3</v>
      </c>
      <c r="E12">
        <v>1</v>
      </c>
      <c r="F12">
        <v>51</v>
      </c>
      <c r="G12">
        <v>12</v>
      </c>
    </row>
    <row r="13" spans="1:7" hidden="1" x14ac:dyDescent="0.35">
      <c r="A13" t="s">
        <v>18</v>
      </c>
      <c r="B13">
        <v>4</v>
      </c>
      <c r="C13">
        <v>3</v>
      </c>
      <c r="D13">
        <v>0</v>
      </c>
      <c r="E13">
        <v>1</v>
      </c>
      <c r="F13">
        <v>13</v>
      </c>
      <c r="G13">
        <v>5</v>
      </c>
    </row>
    <row r="14" spans="1:7" hidden="1" x14ac:dyDescent="0.35">
      <c r="A14" t="s">
        <v>19</v>
      </c>
      <c r="B14">
        <v>12</v>
      </c>
      <c r="C14">
        <v>4</v>
      </c>
      <c r="D14">
        <v>4</v>
      </c>
      <c r="E14">
        <v>4</v>
      </c>
      <c r="F14">
        <v>21</v>
      </c>
      <c r="G14">
        <v>19</v>
      </c>
    </row>
    <row r="15" spans="1:7" hidden="1" x14ac:dyDescent="0.35">
      <c r="A15" t="s">
        <v>20</v>
      </c>
      <c r="B15">
        <v>56</v>
      </c>
      <c r="C15">
        <v>20</v>
      </c>
      <c r="D15">
        <v>9</v>
      </c>
      <c r="E15">
        <v>27</v>
      </c>
      <c r="F15">
        <v>64</v>
      </c>
      <c r="G15">
        <v>77</v>
      </c>
    </row>
    <row r="16" spans="1:7" hidden="1" x14ac:dyDescent="0.35">
      <c r="A16" t="s">
        <v>21</v>
      </c>
      <c r="B16">
        <v>10</v>
      </c>
      <c r="C16">
        <v>2</v>
      </c>
      <c r="D16">
        <v>4</v>
      </c>
      <c r="E16">
        <v>4</v>
      </c>
      <c r="F16">
        <v>9</v>
      </c>
      <c r="G16">
        <v>14</v>
      </c>
    </row>
    <row r="17" spans="1:7" hidden="1" x14ac:dyDescent="0.35">
      <c r="A17" t="s">
        <v>22</v>
      </c>
      <c r="B17">
        <v>30</v>
      </c>
      <c r="C17">
        <v>18</v>
      </c>
      <c r="D17">
        <v>8</v>
      </c>
      <c r="E17">
        <v>4</v>
      </c>
      <c r="F17">
        <v>64</v>
      </c>
      <c r="G17">
        <v>26</v>
      </c>
    </row>
    <row r="18" spans="1:7" hidden="1" x14ac:dyDescent="0.35">
      <c r="A18" t="s">
        <v>23</v>
      </c>
      <c r="B18">
        <v>4</v>
      </c>
      <c r="C18">
        <v>1</v>
      </c>
      <c r="D18">
        <v>3</v>
      </c>
      <c r="E18">
        <v>0</v>
      </c>
      <c r="F18">
        <v>3</v>
      </c>
      <c r="G18">
        <v>2</v>
      </c>
    </row>
    <row r="19" spans="1:7" hidden="1" x14ac:dyDescent="0.35">
      <c r="A19" t="s">
        <v>24</v>
      </c>
      <c r="B19">
        <v>56</v>
      </c>
      <c r="C19">
        <v>27</v>
      </c>
      <c r="D19">
        <v>11</v>
      </c>
      <c r="E19">
        <v>18</v>
      </c>
      <c r="F19">
        <v>89</v>
      </c>
      <c r="G19">
        <v>60</v>
      </c>
    </row>
    <row r="20" spans="1:7" hidden="1" x14ac:dyDescent="0.35">
      <c r="A20" t="s">
        <v>25</v>
      </c>
      <c r="B20">
        <v>34</v>
      </c>
      <c r="C20">
        <v>21</v>
      </c>
      <c r="D20">
        <v>9</v>
      </c>
      <c r="E20">
        <v>4</v>
      </c>
      <c r="F20">
        <v>79</v>
      </c>
      <c r="G20">
        <v>36</v>
      </c>
    </row>
    <row r="21" spans="1:7" hidden="1" x14ac:dyDescent="0.35">
      <c r="A21" t="s">
        <v>26</v>
      </c>
      <c r="B21">
        <v>4</v>
      </c>
      <c r="C21">
        <v>3</v>
      </c>
      <c r="D21">
        <v>1</v>
      </c>
      <c r="E21">
        <v>0</v>
      </c>
      <c r="F21">
        <v>11</v>
      </c>
      <c r="G21">
        <v>2</v>
      </c>
    </row>
    <row r="22" spans="1:7" hidden="1" x14ac:dyDescent="0.35">
      <c r="A22" t="s">
        <v>27</v>
      </c>
      <c r="B22">
        <v>10</v>
      </c>
      <c r="C22">
        <v>6</v>
      </c>
      <c r="D22">
        <v>3</v>
      </c>
      <c r="E22">
        <v>1</v>
      </c>
      <c r="F22">
        <v>24</v>
      </c>
      <c r="G22">
        <v>10</v>
      </c>
    </row>
    <row r="23" spans="1:7" hidden="1" x14ac:dyDescent="0.35">
      <c r="A23" t="s">
        <v>28</v>
      </c>
      <c r="B23">
        <v>10</v>
      </c>
      <c r="C23">
        <v>6</v>
      </c>
      <c r="D23">
        <v>1</v>
      </c>
      <c r="E23">
        <v>3</v>
      </c>
      <c r="F23">
        <v>25</v>
      </c>
      <c r="G23">
        <v>14</v>
      </c>
    </row>
    <row r="24" spans="1:7" hidden="1" x14ac:dyDescent="0.35">
      <c r="A24" t="s">
        <v>29</v>
      </c>
      <c r="B24">
        <v>20</v>
      </c>
      <c r="C24">
        <v>8</v>
      </c>
      <c r="D24">
        <v>5</v>
      </c>
      <c r="E24">
        <v>7</v>
      </c>
      <c r="F24">
        <v>32</v>
      </c>
      <c r="G24">
        <v>24</v>
      </c>
    </row>
    <row r="25" spans="1:7" hidden="1" x14ac:dyDescent="0.35">
      <c r="A25" t="s">
        <v>30</v>
      </c>
      <c r="B25">
        <v>26</v>
      </c>
      <c r="C25">
        <v>17</v>
      </c>
      <c r="D25">
        <v>2</v>
      </c>
      <c r="E25">
        <v>7</v>
      </c>
      <c r="F25">
        <v>44</v>
      </c>
      <c r="G25">
        <v>28</v>
      </c>
    </row>
    <row r="26" spans="1:7" hidden="1" x14ac:dyDescent="0.35">
      <c r="A26" t="s">
        <v>31</v>
      </c>
      <c r="B26">
        <v>56</v>
      </c>
      <c r="C26">
        <v>12</v>
      </c>
      <c r="D26">
        <v>21</v>
      </c>
      <c r="E26">
        <v>23</v>
      </c>
      <c r="F26">
        <v>74</v>
      </c>
      <c r="G26">
        <v>86</v>
      </c>
    </row>
    <row r="27" spans="1:7" hidden="1" x14ac:dyDescent="0.35">
      <c r="A27" t="s">
        <v>32</v>
      </c>
      <c r="B27">
        <v>2</v>
      </c>
      <c r="C27">
        <v>2</v>
      </c>
      <c r="D27">
        <v>0</v>
      </c>
      <c r="E27">
        <v>0</v>
      </c>
      <c r="F27">
        <v>7</v>
      </c>
      <c r="G27">
        <v>2</v>
      </c>
    </row>
    <row r="28" spans="1:7" hidden="1" x14ac:dyDescent="0.35">
      <c r="A28" t="s">
        <v>33</v>
      </c>
      <c r="B28">
        <v>56</v>
      </c>
      <c r="C28">
        <v>20</v>
      </c>
      <c r="D28">
        <v>10</v>
      </c>
      <c r="E28">
        <v>26</v>
      </c>
      <c r="F28">
        <v>81</v>
      </c>
      <c r="G28">
        <v>79</v>
      </c>
    </row>
    <row r="29" spans="1:7" hidden="1" x14ac:dyDescent="0.35">
      <c r="A29" t="s">
        <v>34</v>
      </c>
      <c r="B29">
        <v>22</v>
      </c>
      <c r="C29">
        <v>4</v>
      </c>
      <c r="D29">
        <v>7</v>
      </c>
      <c r="E29">
        <v>11</v>
      </c>
      <c r="F29">
        <v>19</v>
      </c>
      <c r="G29">
        <v>35</v>
      </c>
    </row>
    <row r="30" spans="1:7" hidden="1" x14ac:dyDescent="0.35">
      <c r="A30" t="s">
        <v>35</v>
      </c>
      <c r="B30">
        <v>50</v>
      </c>
      <c r="C30">
        <v>32</v>
      </c>
      <c r="D30">
        <v>10</v>
      </c>
      <c r="E30">
        <v>8</v>
      </c>
      <c r="F30">
        <v>106</v>
      </c>
      <c r="G30">
        <v>46</v>
      </c>
    </row>
    <row r="31" spans="1:7" hidden="1" x14ac:dyDescent="0.35">
      <c r="A31" t="s">
        <v>36</v>
      </c>
      <c r="B31">
        <v>20</v>
      </c>
      <c r="C31">
        <v>11</v>
      </c>
      <c r="D31">
        <v>6</v>
      </c>
      <c r="E31">
        <v>3</v>
      </c>
      <c r="F31">
        <v>55</v>
      </c>
      <c r="G31">
        <v>21</v>
      </c>
    </row>
    <row r="32" spans="1:7" hidden="1" x14ac:dyDescent="0.35">
      <c r="A32" t="s">
        <v>37</v>
      </c>
      <c r="B32">
        <v>12</v>
      </c>
      <c r="C32">
        <v>5</v>
      </c>
      <c r="D32">
        <v>4</v>
      </c>
      <c r="E32">
        <v>3</v>
      </c>
      <c r="F32">
        <v>22</v>
      </c>
      <c r="G32">
        <v>12</v>
      </c>
    </row>
    <row r="33" spans="1:7" hidden="1" x14ac:dyDescent="0.35">
      <c r="A33" t="s">
        <v>38</v>
      </c>
      <c r="B33">
        <v>4</v>
      </c>
      <c r="C33">
        <v>1</v>
      </c>
      <c r="D33">
        <v>3</v>
      </c>
      <c r="E33">
        <v>0</v>
      </c>
      <c r="F33">
        <v>5</v>
      </c>
      <c r="G33">
        <v>4</v>
      </c>
    </row>
    <row r="34" spans="1:7" hidden="1" x14ac:dyDescent="0.35">
      <c r="A34" t="s">
        <v>39</v>
      </c>
      <c r="B34">
        <v>14</v>
      </c>
      <c r="C34">
        <v>7</v>
      </c>
      <c r="D34">
        <v>3</v>
      </c>
      <c r="E34">
        <v>4</v>
      </c>
      <c r="F34">
        <v>24</v>
      </c>
      <c r="G34">
        <v>14</v>
      </c>
    </row>
    <row r="35" spans="1:7" hidden="1" x14ac:dyDescent="0.35">
      <c r="A35" t="s">
        <v>40</v>
      </c>
      <c r="B35">
        <v>14</v>
      </c>
      <c r="C35">
        <v>7</v>
      </c>
      <c r="D35">
        <v>5</v>
      </c>
      <c r="E35">
        <v>2</v>
      </c>
      <c r="F35">
        <v>29</v>
      </c>
      <c r="G35">
        <v>15</v>
      </c>
    </row>
    <row r="36" spans="1:7" hidden="1" x14ac:dyDescent="0.35">
      <c r="A36" t="s">
        <v>41</v>
      </c>
      <c r="B36">
        <v>6</v>
      </c>
      <c r="C36">
        <v>3</v>
      </c>
      <c r="D36">
        <v>0</v>
      </c>
      <c r="E36">
        <v>3</v>
      </c>
      <c r="F36">
        <v>5</v>
      </c>
      <c r="G36">
        <v>6</v>
      </c>
    </row>
    <row r="37" spans="1:7" hidden="1" x14ac:dyDescent="0.35">
      <c r="A37" t="s">
        <v>42</v>
      </c>
      <c r="B37">
        <v>12</v>
      </c>
      <c r="C37">
        <v>9</v>
      </c>
      <c r="D37">
        <v>3</v>
      </c>
      <c r="E37">
        <v>0</v>
      </c>
      <c r="F37">
        <v>14</v>
      </c>
      <c r="G37">
        <v>2</v>
      </c>
    </row>
    <row r="38" spans="1:7" hidden="1" x14ac:dyDescent="0.35">
      <c r="A38" t="s">
        <v>43</v>
      </c>
      <c r="B38">
        <v>8</v>
      </c>
      <c r="C38">
        <v>3</v>
      </c>
      <c r="D38">
        <v>3</v>
      </c>
      <c r="E38">
        <v>2</v>
      </c>
      <c r="F38">
        <v>12</v>
      </c>
      <c r="G38">
        <v>10</v>
      </c>
    </row>
    <row r="39" spans="1:7" hidden="1" x14ac:dyDescent="0.35">
      <c r="A39" t="s">
        <v>44</v>
      </c>
      <c r="B39">
        <v>40</v>
      </c>
      <c r="C39">
        <v>23</v>
      </c>
      <c r="D39">
        <v>10</v>
      </c>
      <c r="E39">
        <v>7</v>
      </c>
      <c r="F39">
        <v>72</v>
      </c>
      <c r="G39">
        <v>38</v>
      </c>
    </row>
    <row r="40" spans="1:7" hidden="1" x14ac:dyDescent="0.35">
      <c r="A40" t="s">
        <v>45</v>
      </c>
      <c r="B40">
        <v>20</v>
      </c>
      <c r="C40">
        <v>11</v>
      </c>
      <c r="D40">
        <v>6</v>
      </c>
      <c r="E40">
        <v>3</v>
      </c>
      <c r="F40">
        <v>40</v>
      </c>
      <c r="G40">
        <v>12</v>
      </c>
    </row>
    <row r="41" spans="1:7" hidden="1" x14ac:dyDescent="0.35">
      <c r="A41" t="s">
        <v>46</v>
      </c>
      <c r="B41">
        <v>26</v>
      </c>
      <c r="C41">
        <v>18</v>
      </c>
      <c r="D41">
        <v>3</v>
      </c>
      <c r="E41">
        <v>5</v>
      </c>
      <c r="F41">
        <v>55</v>
      </c>
      <c r="G41">
        <v>24</v>
      </c>
    </row>
    <row r="42" spans="1:7" hidden="1" x14ac:dyDescent="0.35">
      <c r="A42" t="s">
        <v>47</v>
      </c>
      <c r="B42">
        <v>14</v>
      </c>
      <c r="C42">
        <v>11</v>
      </c>
      <c r="D42">
        <v>2</v>
      </c>
      <c r="E42">
        <v>1</v>
      </c>
      <c r="F42">
        <v>34</v>
      </c>
      <c r="G42">
        <v>10</v>
      </c>
    </row>
    <row r="43" spans="1:7" hidden="1" x14ac:dyDescent="0.35">
      <c r="A43" t="s">
        <v>48</v>
      </c>
      <c r="B43">
        <v>2</v>
      </c>
      <c r="C43">
        <v>2</v>
      </c>
      <c r="D43">
        <v>0</v>
      </c>
      <c r="E43">
        <v>0</v>
      </c>
      <c r="F43">
        <v>5</v>
      </c>
      <c r="G43">
        <v>2</v>
      </c>
    </row>
    <row r="44" spans="1:7" hidden="1" x14ac:dyDescent="0.35">
      <c r="A44" t="s">
        <v>49</v>
      </c>
      <c r="B44">
        <v>56</v>
      </c>
      <c r="C44">
        <v>19</v>
      </c>
      <c r="D44">
        <v>8</v>
      </c>
      <c r="E44">
        <v>29</v>
      </c>
      <c r="F44">
        <v>80</v>
      </c>
      <c r="G44">
        <v>81</v>
      </c>
    </row>
    <row r="45" spans="1:7" hidden="1" x14ac:dyDescent="0.35">
      <c r="A45" t="s">
        <v>50</v>
      </c>
      <c r="B45">
        <v>14</v>
      </c>
      <c r="C45">
        <v>12</v>
      </c>
      <c r="D45">
        <v>2</v>
      </c>
      <c r="E45">
        <v>0</v>
      </c>
      <c r="F45">
        <v>46</v>
      </c>
      <c r="G45">
        <v>7</v>
      </c>
    </row>
    <row r="46" spans="1:7" hidden="1" x14ac:dyDescent="0.35">
      <c r="A46" t="s">
        <v>51</v>
      </c>
      <c r="B46">
        <v>26</v>
      </c>
      <c r="C46">
        <v>18</v>
      </c>
      <c r="D46">
        <v>4</v>
      </c>
      <c r="E46">
        <v>4</v>
      </c>
      <c r="F46">
        <v>57</v>
      </c>
      <c r="G46">
        <v>22</v>
      </c>
    </row>
    <row r="47" spans="1:7" hidden="1" x14ac:dyDescent="0.35">
      <c r="A47" t="s">
        <v>52</v>
      </c>
      <c r="B47">
        <v>48</v>
      </c>
      <c r="C47">
        <v>31</v>
      </c>
      <c r="D47">
        <v>8</v>
      </c>
      <c r="E47">
        <v>9</v>
      </c>
      <c r="F47">
        <v>93</v>
      </c>
      <c r="G47">
        <v>44</v>
      </c>
    </row>
    <row r="48" spans="1:7" hidden="1" x14ac:dyDescent="0.35">
      <c r="A48" t="s">
        <v>53</v>
      </c>
      <c r="B48">
        <v>16</v>
      </c>
      <c r="C48">
        <v>8</v>
      </c>
      <c r="D48">
        <v>3</v>
      </c>
      <c r="E48">
        <v>5</v>
      </c>
      <c r="F48">
        <v>20</v>
      </c>
      <c r="G48">
        <v>14</v>
      </c>
    </row>
    <row r="49" spans="1:7" hidden="1" x14ac:dyDescent="0.35">
      <c r="A49" t="s">
        <v>54</v>
      </c>
      <c r="B49">
        <v>8</v>
      </c>
      <c r="C49">
        <v>3</v>
      </c>
      <c r="D49">
        <v>1</v>
      </c>
      <c r="E49">
        <v>4</v>
      </c>
      <c r="F49">
        <v>5</v>
      </c>
      <c r="G49">
        <v>8</v>
      </c>
    </row>
    <row r="50" spans="1:7" hidden="1" x14ac:dyDescent="0.35">
      <c r="A50" t="s">
        <v>55</v>
      </c>
      <c r="B50">
        <v>22</v>
      </c>
      <c r="C50">
        <v>15</v>
      </c>
      <c r="D50">
        <v>2</v>
      </c>
      <c r="E50">
        <v>5</v>
      </c>
      <c r="F50">
        <v>51</v>
      </c>
      <c r="G50">
        <v>23</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S h o w H i d d e n " > < C u s t o m C o n t e n t > < ! [ C D A T A [ T r u e ] ] > < / C u s t o m C o n t e n t > < / G e m i n i > 
</file>

<file path=customXml/item10.xml>��< ? x m l   v e r s i o n = " 1 . 0 "   e n c o d i n g = " U T F - 1 6 " ? > < G e m i n i   x m l n s = " h t t p : / / g e m i n i / p i v o t c u s t o m i z a t i o n / 6 a 3 6 f 6 4 7 - 1 c d 6 - 4 4 7 9 - 8 a d 6 - f 9 3 b 3 e 6 b 5 2 d f " > < 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b 5 8 7 b 4 0 c - 7 1 5 a - 4 0 d 3 - 9 8 b 9 - e c 6 7 b 1 a 1 e 6 6 d " > < 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13.xml>��< ? x m l   v e r s i o n = " 1 . 0 "   e n c o d i n g = " U T F - 1 6 " ? > < G e m i n i   x m l n s = " h t t p : / / g e m i n i / p i v o t c u s t o m i z a t i o n / M a n u a l C a l c M o d e " > < C u s t o m C o n t e n t > < ! [ C D A T A [ F a l s e ] ] > < / C u s t o m C o n t e n t > < / G e m i n i > 
</file>

<file path=customXml/item14.xml>��< ? x m l   v e r s i o n = " 1 . 0 "   e n c o d i n g = " U T F - 1 6 " ? > < G e m i n i   x m l n s = " h t t p : / / g e m i n i / p i v o t c u s t o m i z a t i o n / 1 2 e 3 7 5 1 e - c 3 b b - 4 2 7 1 - 9 e 7 0 - a 4 e 3 f a e 9 8 5 a 2 " > < 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15.xml>��< ? x m l   v e r s i o n = " 1 . 0 "   e n c o d i n g = " U T F - 1 6 " ? > < G e m i n i   x m l n s = " h t t p : / / g e m i n i / p i v o t c u s t o m i z a t i o n / 8 0 a b c a c d - e 1 8 b - 4 5 1 7 - 9 1 d e - d 9 8 f 1 f d f 6 8 3 6 " > < 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16.xml>��< ? x m l   v e r s i o n = " 1 . 0 "   e n c o d i n g = " u t f - 1 6 " ? > < D a t a M a s h u p   x m l n s = " h t t p : / / s c h e m a s . m i c r o s o f t . c o m / D a t a M a s h u p " > A A A A A B U D A A B Q S w M E F A A C A A g A r p n / W l u A 5 m S l A A A A 9 w A A A B I A H A B D b 2 5 m a W c v U G F j a 2 F n Z S 5 4 b W w g o h g A K K A U A A A A A A A A A A A A A A A A A A A A A A A A A A A A h Y + x D o I w G I R f h X S n L c h g y E 8 Z X C U x I R r X p l R s h B 9 D i + X d H H w k X 0 G M o m 4 O N 9 z d N 9 z d r z f I x 7 Y J L r q 3 p s O M R J S T Q K P q K o N 1 R g Z 3 C J c k F 7 C R 6 i R r H U w w 2 n S 0 V U a O z p 1 T x r z 3 1 C 9 o 1 9 c s 5 j x i + 2 J d q q N u J f n A 5 j 8 c G r R O o t J E w O 4 1 R s Q 0 S p J J P K Y c 2 J x C Y f B L x N P g Z / s T w m p o 3 N B r o T H c l s B m C + x 9 Q j w A U E s D B B Q A A g A I A K 6 Z / 1 o 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u m f 9 a K I p H u A 4 A A A A R A A A A E w A c A E Z v c m 1 1 b G F z L 1 N l Y 3 R p b 2 4 x L m 0 g o h g A K K A U A A A A A A A A A A A A A A A A A A A A A A A A A A A A K 0 5 N L s n M z 1 M I h t C G 1 g B Q S w E C L Q A U A A I A C A C u m f 9 a W 4 D m Z K U A A A D 3 A A A A E g A A A A A A A A A A A A A A A A A A A A A A Q 2 9 u Z m l n L 1 B h Y 2 t h Z 2 U u e G 1 s U E s B A i 0 A F A A C A A g A r p n / W g / K 6 a u k A A A A 6 Q A A A B M A A A A A A A A A A A A A A A A A 8 Q A A A F t D b 2 5 0 Z W 5 0 X 1 R 5 c G V z X S 5 4 b W x Q S w E C L Q A U A A I A C A C u m f 9 a K I p H u A 4 A A A A R A A A A E w A A A A A A A A A A A A A A A A D i A Q A A R m 9 y b X V s Y X M v U 2 V j d G l v b j E u b V B L B Q Y A A A A A A w A D A M I A A A A 9 A g 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Z A Q A A A A A A A D c B 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y A v P j w v S X R l b T 4 8 L 0 l 0 Z W 1 z P j w v T G 9 j Y W x Q Y W N r Y W d l T W V 0 Y W R h d G F G a W x l P h Y A A A B Q S w U G A A A A A A A A A A A A A A A A A A A A A A A A J g E A A A E A A A D Q j J 3 f A R X R E Y x 6 A M B P w p f r A Q A A A P 4 g N 8 S L j C 5 F g j A j z 2 M 8 M i w A A A A A A g A A A A A A E G Y A A A A B A A A g A A A A c Y L b r w 3 C 6 i 0 L g P N A P t A h p D K P 7 X D L U 3 1 q o B 0 V Z S I j B r M A A A A A D o A A A A A C A A A g A A A A t u B P 9 B L m H D T 5 u z G e V i K y / S l h 2 L P + i E u S Z 1 D h r 6 0 c B T B Q A A A A i f p J k 3 / Q Y u i 4 5 D U s O T z v Z y x / 8 O 0 Y f T O T + 6 + Z S F T 7 u p T 6 J N K I F P p l h d p v g b I B c P C Q n d Y 0 x N N z e d m X h 0 4 i W S Q j V g + 9 7 2 X b 6 E G e l 0 Y / k M F A m W B A A A A A W 7 L / r D a o R h O S d y I / U A w B Q 6 J o Y p 9 L R N 8 j Y 4 d Y c i k n C G 2 O c M g l i c I g k 8 d u Z z p s E 9 2 W 3 V p s j V 6 B F f c f a M J X x A I a E w = = < / D a t a M a s h u p > 
</file>

<file path=customXml/item17.xml>��< ? x m l   v e r s i o n = " 1 . 0 "   e n c o d i n g = " U T F - 1 6 " ? > < G e m i n i   x m l n s = " h t t p : / / g e m i n i / p i v o t c u s t o m i z a t i o n / f 0 4 6 f d 4 1 - 9 0 7 0 - 4 2 a e - a 7 d a - 4 e 5 f f a 7 6 3 c b 7 " > < 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1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 M a n C i t y 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 M a n C i t y 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 C o l u m n s \ O p p o s i t i o n < / K e y > < / a : K e y > < a : V a l u e   i : t y p e = " T a b l e W i d g e t B a s e V i e w S t a t e " / > < / a : K e y V a l u e O f D i a g r a m O b j e c t K e y a n y T y p e z b w N T n L X > < a : K e y V a l u e O f D i a g r a m O b j e c t K e y a n y T y p e z b w N T n L X > < a : K e y > < K e y > C o l u m n s \ G a m e s   P l a y e d < / K e y > < / a : K e y > < a : V a l u e   i : t y p e = " T a b l e W i d g e t B a s e V i e w S t a t e " / > < / a : K e y V a l u e O f D i a g r a m O b j e c t K e y a n y T y p e z b w N T n L X > < a : K e y V a l u e O f D i a g r a m O b j e c t K e y a n y T y p e z b w N T n L X > < a : K e y > < K e y > C o l u m n s \ G a m e s   W i n d o w < / K e y > < / a : K e y > < a : V a l u e   i : t y p e = " T a b l e W i d g e t B a s e V i e w S t a t e " / > < / a : K e y V a l u e O f D i a g r a m O b j e c t K e y a n y T y p e z b w N T n L X > < a : K e y V a l u e O f D i a g r a m O b j e c t K e y a n y T y p e z b w N T n L X > < a : K e y > < K e y > C o l u m n s \ G a m e s   D r a w n < / K e y > < / a : K e y > < a : V a l u e   i : t y p e = " T a b l e W i d g e t B a s e V i e w S t a t e " / > < / a : K e y V a l u e O f D i a g r a m O b j e c t K e y a n y T y p e z b w N T n L X > < a : K e y V a l u e O f D i a g r a m O b j e c t K e y a n y T y p e z b w N T n L X > < a : K e y > < K e y > C o l u m n s \ G a m e s   L o s t < / K e y > < / a : K e y > < a : V a l u e   i : t y p e = " T a b l e W i d g e t B a s e V i e w S t a t e " / > < / a : K e y V a l u e O f D i a g r a m O b j e c t K e y a n y T y p e z b w N T n L X > < a : K e y V a l u e O f D i a g r a m O b j e c t K e y a n y T y p e z b w N T n L X > < a : K e y > < K e y > C o l u m n s \ G o a l s   F o r < / K e y > < / a : K e y > < a : V a l u e   i : t y p e = " T a b l e W i d g e t B a s e V i e w S t a t e " / > < / a : K e y V a l u e O f D i a g r a m O b j e c t K e y a n y T y p e z b w N T n L X > < a : K e y V a l u e O f D i a g r a m O b j e c t K e y a n y T y p e z b w N T n L X > < a : K e y > < K e y > C o l u m n s \ G o a l s   A g a i n s t 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 M a n C i t y < / 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 M a n C i t y < / 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 M e a s u r e s \ T o t a l   G o a l s   A g a i n s t < / K e y > < / D i a g r a m O b j e c t K e y > < D i a g r a m O b j e c t K e y > < K e y > M e a s u r e s \ T o t a l   G o a l s   A g a i n s t \ T a g I n f o \ F o r m u l a < / K e y > < / D i a g r a m O b j e c t K e y > < D i a g r a m O b j e c t K e y > < K e y > M e a s u r e s \ T o t a l   G o a l s   A g a i n s t \ T a g I n f o \ V a l u e < / K e y > < / D i a g r a m O b j e c t K e y > < D i a g r a m O b j e c t K e y > < K e y > M e a s u r e s \ T o t a l   M a t c h e s   P l a y e d < / K e y > < / D i a g r a m O b j e c t K e y > < D i a g r a m O b j e c t K e y > < K e y > M e a s u r e s \ T o t a l   M a t c h e s   P l a y e d \ T a g I n f o \ F o r m u l a < / K e y > < / D i a g r a m O b j e c t K e y > < D i a g r a m O b j e c t K e y > < K e y > M e a s u r e s \ T o t a l   M a t c h e s   P l a y e d \ T a g I n f o \ V a l u e < / K e y > < / D i a g r a m O b j e c t K e y > < D i a g r a m O b j e c t K e y > < K e y > M e a s u r e s \ T o t a l   G o a l s   F o r < / K e y > < / D i a g r a m O b j e c t K e y > < D i a g r a m O b j e c t K e y > < K e y > M e a s u r e s \ T o t a l   G o a l s   F o r \ T a g I n f o \ F o r m u l a < / K e y > < / D i a g r a m O b j e c t K e y > < D i a g r a m O b j e c t K e y > < K e y > M e a s u r e s \ T o t a l   G o a l s   F o r \ T a g I n f o \ V a l u e < / K e y > < / D i a g r a m O b j e c t K e y > < D i a g r a m O b j e c t K e y > < K e y > M e a s u r e s \ T o t a l   G a m e s   W o n < / K e y > < / D i a g r a m O b j e c t K e y > < D i a g r a m O b j e c t K e y > < K e y > M e a s u r e s \ T o t a l   G a m e s   W o n \ T a g I n f o \ F o r m u l a < / K e y > < / D i a g r a m O b j e c t K e y > < D i a g r a m O b j e c t K e y > < K e y > M e a s u r e s \ T o t a l   G a m e s   W o n \ T a g I n f o \ V a l u e < / K e y > < / D i a g r a m O b j e c t K e y > < D i a g r a m O b j e c t K e y > < K e y > M e a s u r e s \ T o t a l   G a m e s   L o s t < / K e y > < / D i a g r a m O b j e c t K e y > < D i a g r a m O b j e c t K e y > < K e y > M e a s u r e s \ T o t a l   G a m e s   L o s t \ T a g I n f o \ F o r m u l a < / K e y > < / D i a g r a m O b j e c t K e y > < D i a g r a m O b j e c t K e y > < K e y > M e a s u r e s \ T o t a l   G a m e s   L o s t \ T a g I n f o \ V a l u e < / K e y > < / D i a g r a m O b j e c t K e y > < D i a g r a m O b j e c t K e y > < K e y > M e a s u r e s \ T o t a l   G a m e s   D r a w n < / K e y > < / D i a g r a m O b j e c t K e y > < D i a g r a m O b j e c t K e y > < K e y > M e a s u r e s \ T o t a l   G a m e s   D r a w n \ T a g I n f o \ F o r m u l a < / K e y > < / D i a g r a m O b j e c t K e y > < D i a g r a m O b j e c t K e y > < K e y > M e a s u r e s \ T o t a l   G a m e s   D r a w n \ T a g I n f o \ V a l u e < / K e y > < / D i a g r a m O b j e c t K e y > < D i a g r a m O b j e c t K e y > < K e y > M e a s u r e s \ W i n   R a t e % < / K e y > < / D i a g r a m O b j e c t K e y > < D i a g r a m O b j e c t K e y > < K e y > M e a s u r e s \ W i n   R a t e % \ T a g I n f o \ F o r m u l a < / K e y > < / D i a g r a m O b j e c t K e y > < D i a g r a m O b j e c t K e y > < K e y > M e a s u r e s \ W i n   R a t e % \ T a g I n f o \ V a l u e < / K e y > < / D i a g r a m O b j e c t K e y > < D i a g r a m O b j e c t K e y > < K e y > M e a s u r e s \ L o s s   R a t e % < / K e y > < / D i a g r a m O b j e c t K e y > < D i a g r a m O b j e c t K e y > < K e y > M e a s u r e s \ L o s s   R a t e % \ T a g I n f o \ F o r m u l a < / K e y > < / D i a g r a m O b j e c t K e y > < D i a g r a m O b j e c t K e y > < K e y > M e a s u r e s \ L o s s   R a t e % \ T a g I n f o \ V a l u e < / K e y > < / D i a g r a m O b j e c t K e y > < D i a g r a m O b j e c t K e y > < K e y > M e a s u r e s \ D r a w   R a t e % < / K e y > < / D i a g r a m O b j e c t K e y > < D i a g r a m O b j e c t K e y > < K e y > M e a s u r e s \ D r a w   R a t e % \ T a g I n f o \ F o r m u l a < / K e y > < / D i a g r a m O b j e c t K e y > < D i a g r a m O b j e c t K e y > < K e y > M e a s u r e s \ D r a w   R a t e % \ T a g I n f o \ V a l u e < / K e y > < / D i a g r a m O b j e c t K e y > < D i a g r a m O b j e c t K e y > < K e y > M e a s u r e s \ S e l e c t e d   G o a l s   F o r < / K e y > < / D i a g r a m O b j e c t K e y > < D i a g r a m O b j e c t K e y > < K e y > M e a s u r e s \ S e l e c t e d   G o a l s   F o r \ T a g I n f o \ F o r m u l a < / K e y > < / D i a g r a m O b j e c t K e y > < D i a g r a m O b j e c t K e y > < K e y > M e a s u r e s \ S e l e c t e d   G o a l s   F o r \ T a g I n f o \ V a l u e < / K e y > < / D i a g r a m O b j e c t K e y > < D i a g r a m O b j e c t K e y > < K e y > M e a s u r e s \ S e l e c t e d   G o a l s   A g a i n s t < / K e y > < / D i a g r a m O b j e c t K e y > < D i a g r a m O b j e c t K e y > < K e y > M e a s u r e s \ S e l e c t e d   G o a l s   A g a i n s t \ T a g I n f o \ F o r m u l a < / K e y > < / D i a g r a m O b j e c t K e y > < D i a g r a m O b j e c t K e y > < K e y > M e a s u r e s \ S e l e c t e d   G o a l s   A g a i n s t \ T a g I n f o \ V a l u e < / K e y > < / D i a g r a m O b j e c t K e y > < D i a g r a m O b j e c t K e y > < K e y > M e a s u r e s \ G o a l   D i f f e r e n c e < / K e y > < / D i a g r a m O b j e c t K e y > < D i a g r a m O b j e c t K e y > < K e y > M e a s u r e s \ G o a l   D i f f e r e n c e \ T a g I n f o \ F o r m u l a < / K e y > < / D i a g r a m O b j e c t K e y > < D i a g r a m O b j e c t K e y > < K e y > M e a s u r e s \ G o a l   D i f f e r e n c e \ T a g I n f o \ V a l u e < / K e y > < / D i a g r a m O b j e c t K e y > < D i a g r a m O b j e c t K e y > < K e y > C o l u m n s \ O p p o s i t i o n < / K e y > < / D i a g r a m O b j e c t K e y > < D i a g r a m O b j e c t K e y > < K e y > C o l u m n s \ G a m e s   P l a y e d < / K e y > < / D i a g r a m O b j e c t K e y > < D i a g r a m O b j e c t K e y > < K e y > C o l u m n s \ G a m e s   W i n d o w < / K e y > < / D i a g r a m O b j e c t K e y > < D i a g r a m O b j e c t K e y > < K e y > C o l u m n s \ G a m e s   D r a w n < / K e y > < / D i a g r a m O b j e c t K e y > < D i a g r a m O b j e c t K e y > < K e y > C o l u m n s \ G a m e s   L o s t < / K e y > < / D i a g r a m O b j e c t K e y > < D i a g r a m O b j e c t K e y > < K e y > C o l u m n s \ G o a l s   F o r < / K e y > < / D i a g r a m O b j e c t K e y > < D i a g r a m O b j e c t K e y > < K e y > C o l u m n s \ G o a l s   A g a i n s t 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 M e a s u r e s \ T o t a l   G o a l s   A g a i n s t < / K e y > < / a : K e y > < a : V a l u e   i : t y p e = " M e a s u r e G r i d N o d e V i e w S t a t e " > < L a y e d O u t > t r u e < / L a y e d O u t > < R o w > 1 < / R o w > < / a : V a l u e > < / a : K e y V a l u e O f D i a g r a m O b j e c t K e y a n y T y p e z b w N T n L X > < a : K e y V a l u e O f D i a g r a m O b j e c t K e y a n y T y p e z b w N T n L X > < a : K e y > < K e y > M e a s u r e s \ T o t a l   G o a l s   A g a i n s t \ T a g I n f o \ F o r m u l a < / K e y > < / a : K e y > < a : V a l u e   i : t y p e = " M e a s u r e G r i d V i e w S t a t e I D i a g r a m T a g A d d i t i o n a l I n f o " / > < / a : K e y V a l u e O f D i a g r a m O b j e c t K e y a n y T y p e z b w N T n L X > < a : K e y V a l u e O f D i a g r a m O b j e c t K e y a n y T y p e z b w N T n L X > < a : K e y > < K e y > M e a s u r e s \ T o t a l   G o a l s   A g a i n s t \ T a g I n f o \ V a l u e < / K e y > < / a : K e y > < a : V a l u e   i : t y p e = " M e a s u r e G r i d V i e w S t a t e I D i a g r a m T a g A d d i t i o n a l I n f o " / > < / a : K e y V a l u e O f D i a g r a m O b j e c t K e y a n y T y p e z b w N T n L X > < a : K e y V a l u e O f D i a g r a m O b j e c t K e y a n y T y p e z b w N T n L X > < a : K e y > < K e y > M e a s u r e s \ T o t a l   M a t c h e s   P l a y e d < / K e y > < / a : K e y > < a : V a l u e   i : t y p e = " M e a s u r e G r i d N o d e V i e w S t a t e " > < L a y e d O u t > t r u e < / L a y e d O u t > < R o w > 2 < / R o w > < / a : V a l u e > < / a : K e y V a l u e O f D i a g r a m O b j e c t K e y a n y T y p e z b w N T n L X > < a : K e y V a l u e O f D i a g r a m O b j e c t K e y a n y T y p e z b w N T n L X > < a : K e y > < K e y > M e a s u r e s \ T o t a l   M a t c h e s   P l a y e d \ T a g I n f o \ F o r m u l a < / K e y > < / a : K e y > < a : V a l u e   i : t y p e = " M e a s u r e G r i d V i e w S t a t e I D i a g r a m T a g A d d i t i o n a l I n f o " / > < / a : K e y V a l u e O f D i a g r a m O b j e c t K e y a n y T y p e z b w N T n L X > < a : K e y V a l u e O f D i a g r a m O b j e c t K e y a n y T y p e z b w N T n L X > < a : K e y > < K e y > M e a s u r e s \ T o t a l   M a t c h e s   P l a y e d \ T a g I n f o \ V a l u e < / K e y > < / a : K e y > < a : V a l u e   i : t y p e = " M e a s u r e G r i d V i e w S t a t e I D i a g r a m T a g A d d i t i o n a l I n f o " / > < / a : K e y V a l u e O f D i a g r a m O b j e c t K e y a n y T y p e z b w N T n L X > < a : K e y V a l u e O f D i a g r a m O b j e c t K e y a n y T y p e z b w N T n L X > < a : K e y > < K e y > M e a s u r e s \ T o t a l   G o a l s   F o r < / K e y > < / a : K e y > < a : V a l u e   i : t y p e = " M e a s u r e G r i d N o d e V i e w S t a t e " > < L a y e d O u t > t r u e < / L a y e d O u t > < R o w > 3 < / R o w > < / a : V a l u e > < / a : K e y V a l u e O f D i a g r a m O b j e c t K e y a n y T y p e z b w N T n L X > < a : K e y V a l u e O f D i a g r a m O b j e c t K e y a n y T y p e z b w N T n L X > < a : K e y > < K e y > M e a s u r e s \ T o t a l   G o a l s   F o r \ T a g I n f o \ F o r m u l a < / K e y > < / a : K e y > < a : V a l u e   i : t y p e = " M e a s u r e G r i d V i e w S t a t e I D i a g r a m T a g A d d i t i o n a l I n f o " / > < / a : K e y V a l u e O f D i a g r a m O b j e c t K e y a n y T y p e z b w N T n L X > < a : K e y V a l u e O f D i a g r a m O b j e c t K e y a n y T y p e z b w N T n L X > < a : K e y > < K e y > M e a s u r e s \ T o t a l   G o a l s   F o r \ T a g I n f o \ V a l u e < / K e y > < / a : K e y > < a : V a l u e   i : t y p e = " M e a s u r e G r i d V i e w S t a t e I D i a g r a m T a g A d d i t i o n a l I n f o " / > < / a : K e y V a l u e O f D i a g r a m O b j e c t K e y a n y T y p e z b w N T n L X > < a : K e y V a l u e O f D i a g r a m O b j e c t K e y a n y T y p e z b w N T n L X > < a : K e y > < K e y > M e a s u r e s \ T o t a l   G a m e s   W o n < / K e y > < / a : K e y > < a : V a l u e   i : t y p e = " M e a s u r e G r i d N o d e V i e w S t a t e " > < L a y e d O u t > t r u e < / L a y e d O u t > < R o w > 4 < / R o w > < / a : V a l u e > < / a : K e y V a l u e O f D i a g r a m O b j e c t K e y a n y T y p e z b w N T n L X > < a : K e y V a l u e O f D i a g r a m O b j e c t K e y a n y T y p e z b w N T n L X > < a : K e y > < K e y > M e a s u r e s \ T o t a l   G a m e s   W o n \ T a g I n f o \ F o r m u l a < / K e y > < / a : K e y > < a : V a l u e   i : t y p e = " M e a s u r e G r i d V i e w S t a t e I D i a g r a m T a g A d d i t i o n a l I n f o " / > < / a : K e y V a l u e O f D i a g r a m O b j e c t K e y a n y T y p e z b w N T n L X > < a : K e y V a l u e O f D i a g r a m O b j e c t K e y a n y T y p e z b w N T n L X > < a : K e y > < K e y > M e a s u r e s \ T o t a l   G a m e s   W o n \ T a g I n f o \ V a l u e < / K e y > < / a : K e y > < a : V a l u e   i : t y p e = " M e a s u r e G r i d V i e w S t a t e I D i a g r a m T a g A d d i t i o n a l I n f o " / > < / a : K e y V a l u e O f D i a g r a m O b j e c t K e y a n y T y p e z b w N T n L X > < a : K e y V a l u e O f D i a g r a m O b j e c t K e y a n y T y p e z b w N T n L X > < a : K e y > < K e y > M e a s u r e s \ T o t a l   G a m e s   L o s t < / K e y > < / a : K e y > < a : V a l u e   i : t y p e = " M e a s u r e G r i d N o d e V i e w S t a t e " > < L a y e d O u t > t r u e < / L a y e d O u t > < R o w > 5 < / R o w > < / a : V a l u e > < / a : K e y V a l u e O f D i a g r a m O b j e c t K e y a n y T y p e z b w N T n L X > < a : K e y V a l u e O f D i a g r a m O b j e c t K e y a n y T y p e z b w N T n L X > < a : K e y > < K e y > M e a s u r e s \ T o t a l   G a m e s   L o s t \ T a g I n f o \ F o r m u l a < / K e y > < / a : K e y > < a : V a l u e   i : t y p e = " M e a s u r e G r i d V i e w S t a t e I D i a g r a m T a g A d d i t i o n a l I n f o " / > < / a : K e y V a l u e O f D i a g r a m O b j e c t K e y a n y T y p e z b w N T n L X > < a : K e y V a l u e O f D i a g r a m O b j e c t K e y a n y T y p e z b w N T n L X > < a : K e y > < K e y > M e a s u r e s \ T o t a l   G a m e s   L o s t \ T a g I n f o \ V a l u e < / K e y > < / a : K e y > < a : V a l u e   i : t y p e = " M e a s u r e G r i d V i e w S t a t e I D i a g r a m T a g A d d i t i o n a l I n f o " / > < / a : K e y V a l u e O f D i a g r a m O b j e c t K e y a n y T y p e z b w N T n L X > < a : K e y V a l u e O f D i a g r a m O b j e c t K e y a n y T y p e z b w N T n L X > < a : K e y > < K e y > M e a s u r e s \ T o t a l   G a m e s   D r a w n < / K e y > < / a : K e y > < a : V a l u e   i : t y p e = " M e a s u r e G r i d N o d e V i e w S t a t e " > < L a y e d O u t > t r u e < / L a y e d O u t > < R o w > 6 < / R o w > < / a : V a l u e > < / a : K e y V a l u e O f D i a g r a m O b j e c t K e y a n y T y p e z b w N T n L X > < a : K e y V a l u e O f D i a g r a m O b j e c t K e y a n y T y p e z b w N T n L X > < a : K e y > < K e y > M e a s u r e s \ T o t a l   G a m e s   D r a w n \ T a g I n f o \ F o r m u l a < / K e y > < / a : K e y > < a : V a l u e   i : t y p e = " M e a s u r e G r i d V i e w S t a t e I D i a g r a m T a g A d d i t i o n a l I n f o " / > < / a : K e y V a l u e O f D i a g r a m O b j e c t K e y a n y T y p e z b w N T n L X > < a : K e y V a l u e O f D i a g r a m O b j e c t K e y a n y T y p e z b w N T n L X > < a : K e y > < K e y > M e a s u r e s \ T o t a l   G a m e s   D r a w n \ T a g I n f o \ V a l u e < / K e y > < / a : K e y > < a : V a l u e   i : t y p e = " M e a s u r e G r i d V i e w S t a t e I D i a g r a m T a g A d d i t i o n a l I n f o " / > < / a : K e y V a l u e O f D i a g r a m O b j e c t K e y a n y T y p e z b w N T n L X > < a : K e y V a l u e O f D i a g r a m O b j e c t K e y a n y T y p e z b w N T n L X > < a : K e y > < K e y > M e a s u r e s \ W i n   R a t e % < / K e y > < / a : K e y > < a : V a l u e   i : t y p e = " M e a s u r e G r i d N o d e V i e w S t a t e " > < L a y e d O u t > t r u e < / L a y e d O u t > < R o w > 7 < / R o w > < / a : V a l u e > < / a : K e y V a l u e O f D i a g r a m O b j e c t K e y a n y T y p e z b w N T n L X > < a : K e y V a l u e O f D i a g r a m O b j e c t K e y a n y T y p e z b w N T n L X > < a : K e y > < K e y > M e a s u r e s \ W i n   R a t e % \ T a g I n f o \ F o r m u l a < / K e y > < / a : K e y > < a : V a l u e   i : t y p e = " M e a s u r e G r i d V i e w S t a t e I D i a g r a m T a g A d d i t i o n a l I n f o " / > < / a : K e y V a l u e O f D i a g r a m O b j e c t K e y a n y T y p e z b w N T n L X > < a : K e y V a l u e O f D i a g r a m O b j e c t K e y a n y T y p e z b w N T n L X > < a : K e y > < K e y > M e a s u r e s \ W i n   R a t e % \ T a g I n f o \ V a l u e < / K e y > < / a : K e y > < a : V a l u e   i : t y p e = " M e a s u r e G r i d V i e w S t a t e I D i a g r a m T a g A d d i t i o n a l I n f o " / > < / a : K e y V a l u e O f D i a g r a m O b j e c t K e y a n y T y p e z b w N T n L X > < a : K e y V a l u e O f D i a g r a m O b j e c t K e y a n y T y p e z b w N T n L X > < a : K e y > < K e y > M e a s u r e s \ L o s s   R a t e % < / K e y > < / a : K e y > < a : V a l u e   i : t y p e = " M e a s u r e G r i d N o d e V i e w S t a t e " > < L a y e d O u t > t r u e < / L a y e d O u t > < R o w > 8 < / R o w > < / a : V a l u e > < / a : K e y V a l u e O f D i a g r a m O b j e c t K e y a n y T y p e z b w N T n L X > < a : K e y V a l u e O f D i a g r a m O b j e c t K e y a n y T y p e z b w N T n L X > < a : K e y > < K e y > M e a s u r e s \ L o s s   R a t e % \ T a g I n f o \ F o r m u l a < / K e y > < / a : K e y > < a : V a l u e   i : t y p e = " M e a s u r e G r i d V i e w S t a t e I D i a g r a m T a g A d d i t i o n a l I n f o " / > < / a : K e y V a l u e O f D i a g r a m O b j e c t K e y a n y T y p e z b w N T n L X > < a : K e y V a l u e O f D i a g r a m O b j e c t K e y a n y T y p e z b w N T n L X > < a : K e y > < K e y > M e a s u r e s \ L o s s   R a t e % \ T a g I n f o \ V a l u e < / K e y > < / a : K e y > < a : V a l u e   i : t y p e = " M e a s u r e G r i d V i e w S t a t e I D i a g r a m T a g A d d i t i o n a l I n f o " / > < / a : K e y V a l u e O f D i a g r a m O b j e c t K e y a n y T y p e z b w N T n L X > < a : K e y V a l u e O f D i a g r a m O b j e c t K e y a n y T y p e z b w N T n L X > < a : K e y > < K e y > M e a s u r e s \ D r a w   R a t e % < / K e y > < / a : K e y > < a : V a l u e   i : t y p e = " M e a s u r e G r i d N o d e V i e w S t a t e " > < L a y e d O u t > t r u e < / L a y e d O u t > < R o w > 9 < / R o w > < / a : V a l u e > < / a : K e y V a l u e O f D i a g r a m O b j e c t K e y a n y T y p e z b w N T n L X > < a : K e y V a l u e O f D i a g r a m O b j e c t K e y a n y T y p e z b w N T n L X > < a : K e y > < K e y > M e a s u r e s \ D r a w   R a t e % \ T a g I n f o \ F o r m u l a < / K e y > < / a : K e y > < a : V a l u e   i : t y p e = " M e a s u r e G r i d V i e w S t a t e I D i a g r a m T a g A d d i t i o n a l I n f o " / > < / a : K e y V a l u e O f D i a g r a m O b j e c t K e y a n y T y p e z b w N T n L X > < a : K e y V a l u e O f D i a g r a m O b j e c t K e y a n y T y p e z b w N T n L X > < a : K e y > < K e y > M e a s u r e s \ D r a w   R a t e % \ T a g I n f o \ V a l u e < / K e y > < / a : K e y > < a : V a l u e   i : t y p e = " M e a s u r e G r i d V i e w S t a t e I D i a g r a m T a g A d d i t i o n a l I n f o " / > < / a : K e y V a l u e O f D i a g r a m O b j e c t K e y a n y T y p e z b w N T n L X > < a : K e y V a l u e O f D i a g r a m O b j e c t K e y a n y T y p e z b w N T n L X > < a : K e y > < K e y > M e a s u r e s \ S e l e c t e d   G o a l s   F o r < / K e y > < / a : K e y > < a : V a l u e   i : t y p e = " M e a s u r e G r i d N o d e V i e w S t a t e " > < L a y e d O u t > t r u e < / L a y e d O u t > < R o w > 1 0 < / R o w > < / a : V a l u e > < / a : K e y V a l u e O f D i a g r a m O b j e c t K e y a n y T y p e z b w N T n L X > < a : K e y V a l u e O f D i a g r a m O b j e c t K e y a n y T y p e z b w N T n L X > < a : K e y > < K e y > M e a s u r e s \ S e l e c t e d   G o a l s   F o r \ T a g I n f o \ F o r m u l a < / K e y > < / a : K e y > < a : V a l u e   i : t y p e = " M e a s u r e G r i d V i e w S t a t e I D i a g r a m T a g A d d i t i o n a l I n f o " / > < / a : K e y V a l u e O f D i a g r a m O b j e c t K e y a n y T y p e z b w N T n L X > < a : K e y V a l u e O f D i a g r a m O b j e c t K e y a n y T y p e z b w N T n L X > < a : K e y > < K e y > M e a s u r e s \ S e l e c t e d   G o a l s   F o r \ T a g I n f o \ V a l u e < / K e y > < / a : K e y > < a : V a l u e   i : t y p e = " M e a s u r e G r i d V i e w S t a t e I D i a g r a m T a g A d d i t i o n a l I n f o " / > < / a : K e y V a l u e O f D i a g r a m O b j e c t K e y a n y T y p e z b w N T n L X > < a : K e y V a l u e O f D i a g r a m O b j e c t K e y a n y T y p e z b w N T n L X > < a : K e y > < K e y > M e a s u r e s \ S e l e c t e d   G o a l s   A g a i n s t < / K e y > < / a : K e y > < a : V a l u e   i : t y p e = " M e a s u r e G r i d N o d e V i e w S t a t e " > < L a y e d O u t > t r u e < / L a y e d O u t > < R o w > 1 1 < / R o w > < / a : V a l u e > < / a : K e y V a l u e O f D i a g r a m O b j e c t K e y a n y T y p e z b w N T n L X > < a : K e y V a l u e O f D i a g r a m O b j e c t K e y a n y T y p e z b w N T n L X > < a : K e y > < K e y > M e a s u r e s \ S e l e c t e d   G o a l s   A g a i n s t \ T a g I n f o \ F o r m u l a < / K e y > < / a : K e y > < a : V a l u e   i : t y p e = " M e a s u r e G r i d V i e w S t a t e I D i a g r a m T a g A d d i t i o n a l I n f o " / > < / a : K e y V a l u e O f D i a g r a m O b j e c t K e y a n y T y p e z b w N T n L X > < a : K e y V a l u e O f D i a g r a m O b j e c t K e y a n y T y p e z b w N T n L X > < a : K e y > < K e y > M e a s u r e s \ S e l e c t e d   G o a l s   A g a i n s t \ T a g I n f o \ V a l u e < / K e y > < / a : K e y > < a : V a l u e   i : t y p e = " M e a s u r e G r i d V i e w S t a t e I D i a g r a m T a g A d d i t i o n a l I n f o " / > < / a : K e y V a l u e O f D i a g r a m O b j e c t K e y a n y T y p e z b w N T n L X > < a : K e y V a l u e O f D i a g r a m O b j e c t K e y a n y T y p e z b w N T n L X > < a : K e y > < K e y > M e a s u r e s \ G o a l   D i f f e r e n c e < / K e y > < / a : K e y > < a : V a l u e   i : t y p e = " M e a s u r e G r i d N o d e V i e w S t a t e " > < L a y e d O u t > t r u e < / L a y e d O u t > < R o w > 1 2 < / R o w > < / a : V a l u e > < / a : K e y V a l u e O f D i a g r a m O b j e c t K e y a n y T y p e z b w N T n L X > < a : K e y V a l u e O f D i a g r a m O b j e c t K e y a n y T y p e z b w N T n L X > < a : K e y > < K e y > M e a s u r e s \ G o a l   D i f f e r e n c e \ T a g I n f o \ F o r m u l a < / K e y > < / a : K e y > < a : V a l u e   i : t y p e = " M e a s u r e G r i d V i e w S t a t e I D i a g r a m T a g A d d i t i o n a l I n f o " / > < / a : K e y V a l u e O f D i a g r a m O b j e c t K e y a n y T y p e z b w N T n L X > < a : K e y V a l u e O f D i a g r a m O b j e c t K e y a n y T y p e z b w N T n L X > < a : K e y > < K e y > M e a s u r e s \ G o a l   D i f f e r e n c e \ T a g I n f o \ V a l u e < / K e y > < / a : K e y > < a : V a l u e   i : t y p e = " M e a s u r e G r i d V i e w S t a t e I D i a g r a m T a g A d d i t i o n a l I n f o " / > < / a : K e y V a l u e O f D i a g r a m O b j e c t K e y a n y T y p e z b w N T n L X > < a : K e y V a l u e O f D i a g r a m O b j e c t K e y a n y T y p e z b w N T n L X > < a : K e y > < K e y > C o l u m n s \ O p p o s i t i o n < / K e y > < / a : K e y > < a : V a l u e   i : t y p e = " M e a s u r e G r i d N o d e V i e w S t a t e " > < L a y e d O u t > t r u e < / L a y e d O u t > < / a : V a l u e > < / a : K e y V a l u e O f D i a g r a m O b j e c t K e y a n y T y p e z b w N T n L X > < a : K e y V a l u e O f D i a g r a m O b j e c t K e y a n y T y p e z b w N T n L X > < a : K e y > < K e y > C o l u m n s \ G a m e s   P l a y e d < / K e y > < / a : K e y > < a : V a l u e   i : t y p e = " M e a s u r e G r i d N o d e V i e w S t a t e " > < C o l u m n > 1 < / C o l u m n > < L a y e d O u t > t r u e < / L a y e d O u t > < / a : V a l u e > < / a : K e y V a l u e O f D i a g r a m O b j e c t K e y a n y T y p e z b w N T n L X > < a : K e y V a l u e O f D i a g r a m O b j e c t K e y a n y T y p e z b w N T n L X > < a : K e y > < K e y > C o l u m n s \ G a m e s   W i n d o w < / K e y > < / a : K e y > < a : V a l u e   i : t y p e = " M e a s u r e G r i d N o d e V i e w S t a t e " > < C o l u m n > 2 < / C o l u m n > < L a y e d O u t > t r u e < / L a y e d O u t > < / a : V a l u e > < / a : K e y V a l u e O f D i a g r a m O b j e c t K e y a n y T y p e z b w N T n L X > < a : K e y V a l u e O f D i a g r a m O b j e c t K e y a n y T y p e z b w N T n L X > < a : K e y > < K e y > C o l u m n s \ G a m e s   D r a w n < / K e y > < / a : K e y > < a : V a l u e   i : t y p e = " M e a s u r e G r i d N o d e V i e w S t a t e " > < C o l u m n > 3 < / C o l u m n > < L a y e d O u t > t r u e < / L a y e d O u t > < / a : V a l u e > < / a : K e y V a l u e O f D i a g r a m O b j e c t K e y a n y T y p e z b w N T n L X > < a : K e y V a l u e O f D i a g r a m O b j e c t K e y a n y T y p e z b w N T n L X > < a : K e y > < K e y > C o l u m n s \ G a m e s   L o s t < / K e y > < / a : K e y > < a : V a l u e   i : t y p e = " M e a s u r e G r i d N o d e V i e w S t a t e " > < C o l u m n > 4 < / C o l u m n > < L a y e d O u t > t r u e < / L a y e d O u t > < / a : V a l u e > < / a : K e y V a l u e O f D i a g r a m O b j e c t K e y a n y T y p e z b w N T n L X > < a : K e y V a l u e O f D i a g r a m O b j e c t K e y a n y T y p e z b w N T n L X > < a : K e y > < K e y > C o l u m n s \ G o a l s   F o r < / K e y > < / a : K e y > < a : V a l u e   i : t y p e = " M e a s u r e G r i d N o d e V i e w S t a t e " > < C o l u m n > 5 < / C o l u m n > < L a y e d O u t > t r u e < / L a y e d O u t > < / a : V a l u e > < / a : K e y V a l u e O f D i a g r a m O b j e c t K e y a n y T y p e z b w N T n L X > < a : K e y V a l u e O f D i a g r a m O b j e c t K e y a n y T y p e z b w N T n L X > < a : K e y > < K e y > C o l u m n s \ G o a l s   A g a i n s t < / K e y > < / a : K e y > < a : V a l u e   i : t y p e = " M e a s u r e G r i d N o d e V i e w S t a t e " > < C o l u m n > 6 < / 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 T a g s \ T a b l e s \ & l t ; T a b l e s \ M a n C i t y & g t ; < / K e y > < / D i a g r a m O b j e c t K e y > < D i a g r a m O b j e c t K e y > < K e y > T a b l e s \ M a n C i t y < / K e y > < / D i a g r a m O b j e c t K e y > < D i a g r a m O b j e c t K e y > < K e y > T a b l e s \ M a n C i t y \ C o l u m n s \ O p p o s i t i o n < / K e y > < / D i a g r a m O b j e c t K e y > < D i a g r a m O b j e c t K e y > < K e y > T a b l e s \ M a n C i t y \ C o l u m n s \ G a m e s   P l a y e d < / K e y > < / D i a g r a m O b j e c t K e y > < D i a g r a m O b j e c t K e y > < K e y > T a b l e s \ M a n C i t y \ C o l u m n s \ G a m e s   W i n d o w < / K e y > < / D i a g r a m O b j e c t K e y > < D i a g r a m O b j e c t K e y > < K e y > T a b l e s \ M a n C i t y \ C o l u m n s \ G a m e s   D r a w n < / K e y > < / D i a g r a m O b j e c t K e y > < D i a g r a m O b j e c t K e y > < K e y > T a b l e s \ M a n C i t y \ C o l u m n s \ G a m e s   L o s t < / K e y > < / D i a g r a m O b j e c t K e y > < D i a g r a m O b j e c t K e y > < K e y > T a b l e s \ M a n C i t y \ C o l u m n s \ G o a l s   F o r < / K e y > < / D i a g r a m O b j e c t K e y > < D i a g r a m O b j e c t K e y > < K e y > T a b l e s \ M a n C i t y \ C o l u m n s \ G o a l s   A g a i n s t < / K e y > < / D i a g r a m O b j e c t K e y > < D i a g r a m O b j e c t K e y > < K e y > T a b l e s \ M a n C i t y \ M e a s u r e s \ T o t a l   G o a l s   A g a i n s t < / K e y > < / D i a g r a m O b j e c t K e y > < D i a g r a m O b j e c t K e y > < K e y > T a b l e s \ M a n C i t y \ M e a s u r e s \ T o t a l   M a t c h e s   P l a y e d < / K e y > < / D i a g r a m O b j e c t K e y > < D i a g r a m O b j e c t K e y > < K e y > T a b l e s \ M a n C i t y \ M e a s u r e s \ T o t a l   G o a l s   F o r < / K e y > < / D i a g r a m O b j e c t K e y > < D i a g r a m O b j e c t K e y > < K e y > T a b l e s \ M a n C i t y \ M e a s u r e s \ T o t a l   G a m e s   W o n < / K e y > < / D i a g r a m O b j e c t K e y > < D i a g r a m O b j e c t K e y > < K e y > T a b l e s \ M a n C i t y \ M e a s u r e s \ T o t a l   G a m e s   L o s t < / K e y > < / D i a g r a m O b j e c t K e y > < D i a g r a m O b j e c t K e y > < K e y > T a b l e s \ M a n C i t y \ M e a s u r e s \ T o t a l   G a m e s   D r a w n < / K e y > < / D i a g r a m O b j e c t K e y > < D i a g r a m O b j e c t K e y > < K e y > T a b l e s \ M a n C i t y \ M e a s u r e s \ W i n   R a t e % < / K e y > < / D i a g r a m O b j e c t K e y > < D i a g r a m O b j e c t K e y > < K e y > T a b l e s \ M a n C i t y \ M e a s u r e s \ L o s s   R a t e % < / K e y > < / D i a g r a m O b j e c t K e y > < D i a g r a m O b j e c t K e y > < K e y > T a b l e s \ M a n C i t y \ M e a s u r e s \ D r a w   R a t e % < / K e y > < / D i a g r a m O b j e c t K e y > < D i a g r a m O b j e c t K e y > < K e y > T a b l e s \ M a n C i t y \ M e a s u r e s \ S e l e c t e d   G o a l s   F o r < / K e y > < / D i a g r a m O b j e c t K e y > < D i a g r a m O b j e c t K e y > < K e y > T a b l e s \ M a n C i t y \ M e a s u r e s \ S e l e c t e d   G o a l s   A g a i n s t < / K e y > < / D i a g r a m O b j e c t K e y > < D i a g r a m O b j e c t K e y > < K e y > T a b l e s \ M a n C i t y \ M e a s u r e s \ G o a l   D i f f e r e n c e < / K e y > < / D i a g r a m O b j e c t K e y > < / A l l K e y s > < S e l e c t e d K e y s > < D i a g r a m O b j e c t K e y > < K e y > T a b l e s \ M a n C i t y \ M e a s u r e s \ W i n   R a t e % 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Z o o m P e r c e n t > 1 0 0 < / 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 T a g s \ T a b l e s \ & l t ; T a b l e s \ M a n C i t y & g t ; < / K e y > < / a : K e y > < a : V a l u e   i : t y p e = " D i a g r a m D i s p l a y T a g V i e w S t a t e " > < I s N o t F i l t e r e d O u t > t r u e < / I s N o t F i l t e r e d O u t > < / a : V a l u e > < / a : K e y V a l u e O f D i a g r a m O b j e c t K e y a n y T y p e z b w N T n L X > < a : K e y V a l u e O f D i a g r a m O b j e c t K e y a n y T y p e z b w N T n L X > < a : K e y > < K e y > T a b l e s \ M a n C i t y < / K e y > < / a : K e y > < a : V a l u e   i : t y p e = " D i a g r a m D i s p l a y N o d e V i e w S t a t e " > < H e i g h t > 4 2 9 . 2 < / H e i g h t > < I s E x p a n d e d > t r u e < / I s E x p a n d e d > < L a y e d O u t > t r u e < / L a y e d O u t > < L e f t > 2 3 8 . 7 9 9 9 9 9 9 9 9 9 9 9 9 8 < / L e f t > < W i d t h > 5 1 2 . 8 < / W i d t h > < / a : V a l u e > < / a : K e y V a l u e O f D i a g r a m O b j e c t K e y a n y T y p e z b w N T n L X > < a : K e y V a l u e O f D i a g r a m O b j e c t K e y a n y T y p e z b w N T n L X > < a : K e y > < K e y > T a b l e s \ M a n C i t y \ C o l u m n s \ O p p o s i t i o n < / K e y > < / a : K e y > < a : V a l u e   i : t y p e = " D i a g r a m D i s p l a y N o d e V i e w S t a t e " > < H e i g h t > 1 5 0 < / H e i g h t > < I s E x p a n d e d > t r u e < / I s E x p a n d e d > < W i d t h > 2 0 0 < / W i d t h > < / a : V a l u e > < / a : K e y V a l u e O f D i a g r a m O b j e c t K e y a n y T y p e z b w N T n L X > < a : K e y V a l u e O f D i a g r a m O b j e c t K e y a n y T y p e z b w N T n L X > < a : K e y > < K e y > T a b l e s \ M a n C i t y \ C o l u m n s \ G a m e s   P l a y e d < / K e y > < / a : K e y > < a : V a l u e   i : t y p e = " D i a g r a m D i s p l a y N o d e V i e w S t a t e " > < H e i g h t > 1 5 0 < / H e i g h t > < I s E x p a n d e d > t r u e < / I s E x p a n d e d > < W i d t h > 2 0 0 < / W i d t h > < / a : V a l u e > < / a : K e y V a l u e O f D i a g r a m O b j e c t K e y a n y T y p e z b w N T n L X > < a : K e y V a l u e O f D i a g r a m O b j e c t K e y a n y T y p e z b w N T n L X > < a : K e y > < K e y > T a b l e s \ M a n C i t y \ C o l u m n s \ G a m e s   W i n d o w < / K e y > < / a : K e y > < a : V a l u e   i : t y p e = " D i a g r a m D i s p l a y N o d e V i e w S t a t e " > < H e i g h t > 1 5 0 < / H e i g h t > < I s E x p a n d e d > t r u e < / I s E x p a n d e d > < W i d t h > 2 0 0 < / W i d t h > < / a : V a l u e > < / a : K e y V a l u e O f D i a g r a m O b j e c t K e y a n y T y p e z b w N T n L X > < a : K e y V a l u e O f D i a g r a m O b j e c t K e y a n y T y p e z b w N T n L X > < a : K e y > < K e y > T a b l e s \ M a n C i t y \ C o l u m n s \ G a m e s   D r a w n < / K e y > < / a : K e y > < a : V a l u e   i : t y p e = " D i a g r a m D i s p l a y N o d e V i e w S t a t e " > < H e i g h t > 1 5 0 < / H e i g h t > < I s E x p a n d e d > t r u e < / I s E x p a n d e d > < W i d t h > 2 0 0 < / W i d t h > < / a : V a l u e > < / a : K e y V a l u e O f D i a g r a m O b j e c t K e y a n y T y p e z b w N T n L X > < a : K e y V a l u e O f D i a g r a m O b j e c t K e y a n y T y p e z b w N T n L X > < a : K e y > < K e y > T a b l e s \ M a n C i t y \ C o l u m n s \ G a m e s   L o s t < / K e y > < / a : K e y > < a : V a l u e   i : t y p e = " D i a g r a m D i s p l a y N o d e V i e w S t a t e " > < H e i g h t > 1 5 0 < / H e i g h t > < I s E x p a n d e d > t r u e < / I s E x p a n d e d > < W i d t h > 2 0 0 < / W i d t h > < / a : V a l u e > < / a : K e y V a l u e O f D i a g r a m O b j e c t K e y a n y T y p e z b w N T n L X > < a : K e y V a l u e O f D i a g r a m O b j e c t K e y a n y T y p e z b w N T n L X > < a : K e y > < K e y > T a b l e s \ M a n C i t y \ C o l u m n s \ G o a l s   F o r < / K e y > < / a : K e y > < a : V a l u e   i : t y p e = " D i a g r a m D i s p l a y N o d e V i e w S t a t e " > < H e i g h t > 1 5 0 < / H e i g h t > < I s E x p a n d e d > t r u e < / I s E x p a n d e d > < W i d t h > 2 0 0 < / W i d t h > < / a : V a l u e > < / a : K e y V a l u e O f D i a g r a m O b j e c t K e y a n y T y p e z b w N T n L X > < a : K e y V a l u e O f D i a g r a m O b j e c t K e y a n y T y p e z b w N T n L X > < a : K e y > < K e y > T a b l e s \ M a n C i t y \ C o l u m n s \ G o a l s   A g a i n s t < / K e y > < / a : K e y > < a : V a l u e   i : t y p e = " D i a g r a m D i s p l a y N o d e V i e w S t a t e " > < H e i g h t > 1 5 0 < / H e i g h t > < I s E x p a n d e d > t r u e < / I s E x p a n d e d > < W i d t h > 2 0 0 < / W i d t h > < / a : V a l u e > < / a : K e y V a l u e O f D i a g r a m O b j e c t K e y a n y T y p e z b w N T n L X > < a : K e y V a l u e O f D i a g r a m O b j e c t K e y a n y T y p e z b w N T n L X > < a : K e y > < K e y > T a b l e s \ M a n C i t y \ M e a s u r e s \ T o t a l   G o a l s   A g a i n s t < / K e y > < / a : K e y > < a : V a l u e   i : t y p e = " D i a g r a m D i s p l a y N o d e V i e w S t a t e " > < H e i g h t > 1 5 0 < / H e i g h t > < I s E x p a n d e d > t r u e < / I s E x p a n d e d > < W i d t h > 2 0 0 < / W i d t h > < / a : V a l u e > < / a : K e y V a l u e O f D i a g r a m O b j e c t K e y a n y T y p e z b w N T n L X > < a : K e y V a l u e O f D i a g r a m O b j e c t K e y a n y T y p e z b w N T n L X > < a : K e y > < K e y > T a b l e s \ M a n C i t y \ M e a s u r e s \ T o t a l   M a t c h e s   P l a y e d < / K e y > < / a : K e y > < a : V a l u e   i : t y p e = " D i a g r a m D i s p l a y N o d e V i e w S t a t e " > < H e i g h t > 1 5 0 < / H e i g h t > < I s E x p a n d e d > t r u e < / I s E x p a n d e d > < W i d t h > 2 0 0 < / W i d t h > < / a : V a l u e > < / a : K e y V a l u e O f D i a g r a m O b j e c t K e y a n y T y p e z b w N T n L X > < a : K e y V a l u e O f D i a g r a m O b j e c t K e y a n y T y p e z b w N T n L X > < a : K e y > < K e y > T a b l e s \ M a n C i t y \ M e a s u r e s \ T o t a l   G o a l s   F o r < / K e y > < / a : K e y > < a : V a l u e   i : t y p e = " D i a g r a m D i s p l a y N o d e V i e w S t a t e " > < H e i g h t > 1 5 0 < / H e i g h t > < I s E x p a n d e d > t r u e < / I s E x p a n d e d > < W i d t h > 2 0 0 < / W i d t h > < / a : V a l u e > < / a : K e y V a l u e O f D i a g r a m O b j e c t K e y a n y T y p e z b w N T n L X > < a : K e y V a l u e O f D i a g r a m O b j e c t K e y a n y T y p e z b w N T n L X > < a : K e y > < K e y > T a b l e s \ M a n C i t y \ M e a s u r e s \ T o t a l   G a m e s   W o n < / K e y > < / a : K e y > < a : V a l u e   i : t y p e = " D i a g r a m D i s p l a y N o d e V i e w S t a t e " > < H e i g h t > 1 5 0 < / H e i g h t > < I s E x p a n d e d > t r u e < / I s E x p a n d e d > < W i d t h > 2 0 0 < / W i d t h > < / a : V a l u e > < / a : K e y V a l u e O f D i a g r a m O b j e c t K e y a n y T y p e z b w N T n L X > < a : K e y V a l u e O f D i a g r a m O b j e c t K e y a n y T y p e z b w N T n L X > < a : K e y > < K e y > T a b l e s \ M a n C i t y \ M e a s u r e s \ T o t a l   G a m e s   L o s t < / K e y > < / a : K e y > < a : V a l u e   i : t y p e = " D i a g r a m D i s p l a y N o d e V i e w S t a t e " > < H e i g h t > 1 5 0 < / H e i g h t > < I s E x p a n d e d > t r u e < / I s E x p a n d e d > < W i d t h > 2 0 0 < / W i d t h > < / a : V a l u e > < / a : K e y V a l u e O f D i a g r a m O b j e c t K e y a n y T y p e z b w N T n L X > < a : K e y V a l u e O f D i a g r a m O b j e c t K e y a n y T y p e z b w N T n L X > < a : K e y > < K e y > T a b l e s \ M a n C i t y \ M e a s u r e s \ T o t a l   G a m e s   D r a w n < / K e y > < / a : K e y > < a : V a l u e   i : t y p e = " D i a g r a m D i s p l a y N o d e V i e w S t a t e " > < H e i g h t > 1 5 0 < / H e i g h t > < I s E x p a n d e d > t r u e < / I s E x p a n d e d > < W i d t h > 2 0 0 < / W i d t h > < / a : V a l u e > < / a : K e y V a l u e O f D i a g r a m O b j e c t K e y a n y T y p e z b w N T n L X > < a : K e y V a l u e O f D i a g r a m O b j e c t K e y a n y T y p e z b w N T n L X > < a : K e y > < K e y > T a b l e s \ M a n C i t y \ M e a s u r e s \ W i n   R a t e % < / K e y > < / a : K e y > < a : V a l u e   i : t y p e = " D i a g r a m D i s p l a y N o d e V i e w S t a t e " > < H e i g h t > 1 5 0 < / H e i g h t > < I s E x p a n d e d > t r u e < / I s E x p a n d e d > < W i d t h > 2 0 0 < / W i d t h > < / a : V a l u e > < / a : K e y V a l u e O f D i a g r a m O b j e c t K e y a n y T y p e z b w N T n L X > < a : K e y V a l u e O f D i a g r a m O b j e c t K e y a n y T y p e z b w N T n L X > < a : K e y > < K e y > T a b l e s \ M a n C i t y \ M e a s u r e s \ L o s s   R a t e % < / K e y > < / a : K e y > < a : V a l u e   i : t y p e = " D i a g r a m D i s p l a y N o d e V i e w S t a t e " > < H e i g h t > 1 5 0 < / H e i g h t > < I s E x p a n d e d > t r u e < / I s E x p a n d e d > < W i d t h > 2 0 0 < / W i d t h > < / a : V a l u e > < / a : K e y V a l u e O f D i a g r a m O b j e c t K e y a n y T y p e z b w N T n L X > < a : K e y V a l u e O f D i a g r a m O b j e c t K e y a n y T y p e z b w N T n L X > < a : K e y > < K e y > T a b l e s \ M a n C i t y \ M e a s u r e s \ D r a w   R a t e % < / K e y > < / a : K e y > < a : V a l u e   i : t y p e = " D i a g r a m D i s p l a y N o d e V i e w S t a t e " > < H e i g h t > 1 5 0 < / H e i g h t > < I s E x p a n d e d > t r u e < / I s E x p a n d e d > < W i d t h > 2 0 0 < / W i d t h > < / a : V a l u e > < / a : K e y V a l u e O f D i a g r a m O b j e c t K e y a n y T y p e z b w N T n L X > < a : K e y V a l u e O f D i a g r a m O b j e c t K e y a n y T y p e z b w N T n L X > < a : K e y > < K e y > T a b l e s \ M a n C i t y \ M e a s u r e s \ S e l e c t e d   G o a l s   F o r < / K e y > < / a : K e y > < a : V a l u e   i : t y p e = " D i a g r a m D i s p l a y N o d e V i e w S t a t e " > < H e i g h t > 1 5 0 < / H e i g h t > < I s E x p a n d e d > t r u e < / I s E x p a n d e d > < W i d t h > 2 0 0 < / W i d t h > < / a : V a l u e > < / a : K e y V a l u e O f D i a g r a m O b j e c t K e y a n y T y p e z b w N T n L X > < a : K e y V a l u e O f D i a g r a m O b j e c t K e y a n y T y p e z b w N T n L X > < a : K e y > < K e y > T a b l e s \ M a n C i t y \ M e a s u r e s \ S e l e c t e d   G o a l s   A g a i n s t < / K e y > < / a : K e y > < a : V a l u e   i : t y p e = " D i a g r a m D i s p l a y N o d e V i e w S t a t e " > < H e i g h t > 1 5 0 < / H e i g h t > < I s E x p a n d e d > t r u e < / I s E x p a n d e d > < W i d t h > 2 0 0 < / W i d t h > < / a : V a l u e > < / a : K e y V a l u e O f D i a g r a m O b j e c t K e y a n y T y p e z b w N T n L X > < a : K e y V a l u e O f D i a g r a m O b j e c t K e y a n y T y p e z b w N T n L X > < a : K e y > < K e y > T a b l e s \ M a n C i t y \ M e a s u r e s \ G o a l   D i f f e r e n c e < / K e y > < / a : K e y > < a : V a l u e   i : t y p e = " D i a g r a m D i s p l a y N o d e V i e w S t a t e " > < H e i g h t > 1 5 0 < / H e i g h t > < I s E x p a n d e d > t r u e < / I s E x p a n d e d > < W i d t h > 2 0 0 < / W i d t h > < / a : V a l u e > < / a : K e y V a l u e O f D i a g r a m O b j e c t K e y a n y T y p e z b w N T n L X > < / V i e w S t a t e s > < / D i a g r a m M a n a g e r . S e r i a l i z a b l e D i a g r a m > < / A r r a y O f D i a g r a m M a n a g e r . S e r i a l i z a b l e D i a g r a m > ] ] > < / C u s t o m C o n t e n t > < / G e m i n i > 
</file>

<file path=customXml/item20.xml>��< ? x m l   v e r s i o n = " 1 . 0 "   e n c o d i n g = " U T F - 1 6 " ? > < G e m i n i   x m l n s = " h t t p : / / g e m i n i / p i v o t c u s t o m i z a t i o n / e 6 b 5 0 6 9 b - e d 7 f - 4 0 7 8 - 8 e c 9 - 6 e e 9 2 9 5 1 c 1 5 4 " > < 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21.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22.xml>��< ? x m l   v e r s i o n = " 1 . 0 "   e n c o d i n g = " U T F - 1 6 " ? > < G e m i n i   x m l n s = " h t t p : / / g e m i n i / p i v o t c u s t o m i z a t i o n / T a b l e X M L _ M a n C i t y " > < C u s t o m C o n t e n t > < ! [ C D A T A [ < T a b l e W i d g e t G r i d S e r i a l i z a t i o n   x m l n s : x s d = " h t t p : / / w w w . w 3 . o r g / 2 0 0 1 / X M L S c h e m a "   x m l n s : x s i = " h t t p : / / w w w . w 3 . o r g / 2 0 0 1 / X M L S c h e m a - i n s t a n c e " > < C o l u m n S u g g e s t e d T y p e   / > < C o l u m n F o r m a t   / > < C o l u m n A c c u r a c y   / > < C o l u m n C u r r e n c y S y m b o l   / > < C o l u m n P o s i t i v e P a t t e r n   / > < C o l u m n N e g a t i v e P a t t e r n   / > < C o l u m n W i d t h s > < i t e m > < k e y > < s t r i n g > O p p o s i t i o n < / s t r i n g > < / k e y > < v a l u e > < i n t > 2 8 2 < / i n t > < / v a l u e > < / i t e m > < i t e m > < k e y > < s t r i n g > G a m e s   P l a y e d < / s t r i n g > < / k e y > < v a l u e > < i n t > 1 6 3 < / i n t > < / v a l u e > < / i t e m > < i t e m > < k e y > < s t r i n g > G a m e s   W i n d o w < / s t r i n g > < / k e y > < v a l u e > < i n t > 1 7 5 < / i n t > < / v a l u e > < / i t e m > < i t e m > < k e y > < s t r i n g > G a m e s   D r a w n < / s t r i n g > < / k e y > < v a l u e > < i n t > 1 6 0 < / i n t > < / v a l u e > < / i t e m > < i t e m > < k e y > < s t r i n g > G a m e s   L o s t < / s t r i n g > < / k e y > < v a l u e > < i n t > 1 4 0 < / i n t > < / v a l u e > < / i t e m > < i t e m > < k e y > < s t r i n g > G o a l s   F o r < / s t r i n g > < / k e y > < v a l u e > < i n t > 1 2 3 < / i n t > < / v a l u e > < / i t e m > < i t e m > < k e y > < s t r i n g > G o a l s   A g a i n s t < / s t r i n g > < / k e y > < v a l u e > < i n t > 1 5 6 < / i n t > < / v a l u e > < / i t e m > < / C o l u m n W i d t h s > < C o l u m n D i s p l a y I n d e x > < i t e m > < k e y > < s t r i n g > O p p o s i t i o n < / s t r i n g > < / k e y > < v a l u e > < i n t > 0 < / i n t > < / v a l u e > < / i t e m > < i t e m > < k e y > < s t r i n g > G a m e s   P l a y e d < / s t r i n g > < / k e y > < v a l u e > < i n t > 1 < / i n t > < / v a l u e > < / i t e m > < i t e m > < k e y > < s t r i n g > G a m e s   W i n d o w < / s t r i n g > < / k e y > < v a l u e > < i n t > 2 < / i n t > < / v a l u e > < / i t e m > < i t e m > < k e y > < s t r i n g > G a m e s   D r a w n < / s t r i n g > < / k e y > < v a l u e > < i n t > 3 < / i n t > < / v a l u e > < / i t e m > < i t e m > < k e y > < s t r i n g > G a m e s   L o s t < / s t r i n g > < / k e y > < v a l u e > < i n t > 4 < / i n t > < / v a l u e > < / i t e m > < i t e m > < k e y > < s t r i n g > G o a l s   F o r < / s t r i n g > < / k e y > < v a l u e > < i n t > 5 < / i n t > < / v a l u e > < / i t e m > < i t e m > < k e y > < s t r i n g > G o a l s   A g a i n s t < / s t r i n g > < / k e y > < v a l u e > < i n t > 6 < / i n t > < / v a l u e > < / i t e m > < / C o l u m n D i s p l a y I n d e x > < C o l u m n F r o z e n   / > < C o l u m n C h e c k e d   / > < C o l u m n F i l t e r   / > < S e l e c t i o n F i l t e r   / > < F i l t e r P a r a m e t e r s   / > < I s S o r t D e s c e n d i n g > f a l s e < / I s S o r t D e s c e n d i n g > < / T a b l e W i d g e t G r i d S e r i a l i z a t i o n > ] ] > < / C u s t o m C o n t e n t > < / G e m i n i > 
</file>

<file path=customXml/item23.xml>��< ? x m l   v e r s i o n = " 1 . 0 "   e n c o d i n g = " U T F - 1 6 " ? > < G e m i n i   x m l n s = " h t t p : / / g e m i n i / p i v o t c u s t o m i z a t i o n / 3 5 b 2 6 6 b 6 - 6 0 8 f - 4 9 9 6 - 9 4 f 4 - d 1 1 f 4 5 0 d b c b 0 " > < 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24.xml>��< ? x m l   v e r s i o n = " 1 . 0 "   e n c o d i n g = " U T F - 1 6 " ? > < G e m i n i   x m l n s = " h t t p : / / g e m i n i / p i v o t c u s t o m i z a t i o n / L i n k e d T a b l e U p d a t e M o d e " > < C u s t o m C o n t e n t > < ! [ C D A T A [ T r u e ] ] > < / C u s t o m C o n t e n t > < / G e m i n i > 
</file>

<file path=customXml/item25.xml>��< ? x m l   v e r s i o n = " 1 . 0 "   e n c o d i n g = " U T F - 1 6 " ? > < G e m i n i   x m l n s = " h t t p : / / g e m i n i / p i v o t c u s t o m i z a t i o n / C l i e n t W i n d o w X M L " > < C u s t o m C o n t e n t > < ! [ C D A T A [ M a n C i t y ] ] > < / C u s t o m C o n t e n t > < / G e m i n i > 
</file>

<file path=customXml/item26.xml>��< ? x m l   v e r s i o n = " 1 . 0 "   e n c o d i n g = " U T F - 1 6 " ? > < G e m i n i   x m l n s = " h t t p : / / g e m i n i / p i v o t c u s t o m i z a t i o n / b c e 7 c 3 a 0 - d a e 5 - 4 d b 9 - 9 e c 9 - 7 3 a e 6 a d 5 4 e 3 4 " > < 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27.xml>��< ? x m l   v e r s i o n = " 1 . 0 "   e n c o d i n g = " U T F - 1 6 " ? > < G e m i n i   x m l n s = " h t t p : / / g e m i n i / p i v o t c u s t o m i z a t i o n / T a b l e O r d e r " > < C u s t o m C o n t e n t > < ! [ C D A T A [ M a n C i t y ] ] > < / C u s t o m C o n t e n t > < / G e m i n i > 
</file>

<file path=customXml/item28.xml>��< ? x m l   v e r s i o n = " 1 . 0 "   e n c o d i n g = " U T F - 1 6 " ? > < G e m i n i   x m l n s = " h t t p : / / g e m i n i / p i v o t c u s t o m i z a t i o n / S a n d b o x N o n E m p t y " > < C u s t o m C o n t e n t > < ! [ C D A T A [ 1 ] ] > < / C u s t o m C o n t e n t > < / G e m i n i > 
</file>

<file path=customXml/item29.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 M a n C i t y < / K e y > < V a l u e   x m l n s : a = " h t t p : / / s c h e m a s . d a t a c o n t r a c t . o r g / 2 0 0 4 / 0 7 / M i c r o s o f t . A n a l y s i s S e r v i c e s . C o m m o n " > < a : H a s F o c u s > f a l s e < / a : H a s F o c u s > < a : S i z e A t D p i 9 6 > 1 1 5 < / a : S i z e A t D p i 9 6 > < a : V i s i b l e > t r u e < / a : V i s i b l e > < / V a l u e > < / K e y V a l u e O f s t r i n g S a n d b o x E d i t o r . M e a s u r e G r i d S t a t e S c d E 3 5 R y > < / A r r a y O f K e y V a l u e O f s t r i n g S a n d b o x E d i t o r . M e a s u r e G r i d S t a t e S c d E 3 5 R y > ] ] > < / C u s t o m C o n t e n t > < / G e m i n i > 
</file>

<file path=customXml/item3.xml>��< ? x m l   v e r s i o n = " 1 . 0 "   e n c o d i n g = " U T F - 1 6 " ? > < G e m i n i   x m l n s = " h t t p : / / g e m i n i / p i v o t c u s t o m i z a t i o n / I s S a n d b o x E m b e d d e d " > < C u s t o m C o n t e n t > < ! [ C D A T A [ y e s ] ] > < / C u s t o m C o n t e n t > < / G e m i n i > 
</file>

<file path=customXml/item4.xml>��< ? x m l   v e r s i o n = " 1 . 0 "   e n c o d i n g = " U T F - 1 6 " ? > < G e m i n i   x m l n s = " h t t p : / / g e m i n i / p i v o t c u s t o m i z a t i o n / 1 9 0 9 0 2 4 0 - 3 0 d e - 4 1 0 d - b 6 4 9 - 7 0 a 0 f 6 7 e f 2 7 1 " > < 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5.xml>��< ? x m l   v e r s i o n = " 1 . 0 "   e n c o d i n g = " U T F - 1 6 " ? > < G e m i n i   x m l n s = " h t t p : / / g e m i n i / p i v o t c u s t o m i z a t i o n / f 1 c 0 7 c e d - 2 8 7 0 - 4 0 0 5 - a d 2 b - 9 6 0 5 4 d 0 f 7 6 e 4 " > < 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 2 0 2 5 - 0 7 - 3 0 T 1 8 : 3 0 : 2 7 . 2 4 9 0 7 1 1 + 0 1 : 0 0 < / L a s t P r o c e s s e d T i m e > < / D a t a M o d e l i n g S a n d b o x . S e r i a l i z e d S a n d b o x E r r o r C a c h e > ] ] > < / C u s t o m C o n t e n t > < / G e m i n i > 
</file>

<file path=customXml/item7.xml>��< ? x m l   v e r s i o n = " 1 . 0 "   e n c o d i n g = " U T F - 1 6 " ? > < G e m i n i   x m l n s = " h t t p : / / g e m i n i / p i v o t c u s t o m i z a t i o n / P o w e r P i v o t V e r s i o n " > < C u s t o m C o n t e n t > < ! [ C D A T A [ 2 0 1 5 . 1 3 0 . 1 6 0 6 . 1 ] ] > < / C u s t o m C o n t e n t > < / G e m i n i > 
</file>

<file path=customXml/item8.xml>��< ? x m l   v e r s i o n = " 1 . 0 "   e n c o d i n g = " U T F - 1 6 " ? > < G e m i n i   x m l n s = " h t t p : / / g e m i n i / p i v o t c u s t o m i z a t i o n / 3 e 7 0 a 5 d 4 - 2 3 e 9 - 4 9 f 3 - 8 1 e 9 - f 3 2 1 f e 5 b c 6 5 5 " > < 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9.xml>��< ? x m l   v e r s i o n = " 1 . 0 "   e n c o d i n g = " U T F - 1 6 " ? > < G e m i n i   x m l n s = " h t t p : / / g e m i n i / p i v o t c u s t o m i z a t i o n / 0 3 6 2 f 0 c b - 7 b b 0 - 4 f a 5 - a 9 2 f - 3 e e 5 f d 5 8 2 b b 1 " > < C u s t o m C o n t e n t > < ! [ C D A T A [ < ? x m l   v e r s i o n = " 1 . 0 "   e n c o d i n g = " u t f - 1 6 " ? > < S e t t i n g s > < C a l c u l a t e d F i e l d s > < i t e m > < M e a s u r e N a m e > T o t a l   G o a l s   A g a i n s t < / M e a s u r e N a m e > < D i s p l a y N a m e > T o t a l   G o a l s   A g a i n s t < / D i s p l a y N a m e > < V i s i b l e > F a l s e < / V i s i b l e > < / i t e m > < i t e m > < M e a s u r e N a m e > T o t a l   M a t c h e s   P l a y e d < / M e a s u r e N a m e > < D i s p l a y N a m e > T o t a l   M a t c h e s   P l a y e d < / D i s p l a y N a m e > < V i s i b l e > F a l s e < / V i s i b l e > < / i t e m > < i t e m > < M e a s u r e N a m e > T o t a l   G o a l s   F o r < / M e a s u r e N a m e > < D i s p l a y N a m e > T o t a l   G o a l s   F o r < / D i s p l a y N a m e > < V i s i b l e > F a l s e < / V i s i b l e > < / i t e m > < i t e m > < M e a s u r e N a m e > T o t a l   G a m e s   W o n < / M e a s u r e N a m e > < D i s p l a y N a m e > T o t a l   G a m e s   W o n < / D i s p l a y N a m e > < V i s i b l e > F a l s e < / V i s i b l e > < / i t e m > < i t e m > < M e a s u r e N a m e > T o t a l   G a m e s   L o s t < / M e a s u r e N a m e > < D i s p l a y N a m e > T o t a l   G a m e s   L o s t < / D i s p l a y N a m e > < V i s i b l e > F a l s e < / V i s i b l e > < / i t e m > < i t e m > < M e a s u r e N a m e > T o t a l   G a m e s   D r a w n < / M e a s u r e N a m e > < D i s p l a y N a m e > T o t a l   G a m e s   D r a w n < / D i s p l a y N a m e > < V i s i b l e > F a l s e < / V i s i b l e > < / i t e m > < i t e m > < M e a s u r e N a m e > W i n   R a t e % < / M e a s u r e N a m e > < D i s p l a y N a m e > W i n   R a t e % < / D i s p l a y N a m e > < V i s i b l e > F a l s e < / V i s i b l e > < / i t e m > < i t e m > < M e a s u r e N a m e > L o s s   R a t e % < / M e a s u r e N a m e > < D i s p l a y N a m e > L o s s   R a t e % < / D i s p l a y N a m e > < V i s i b l e > F a l s e < / V i s i b l e > < / i t e m > < i t e m > < M e a s u r e N a m e > D r a w   R a t e % < / M e a s u r e N a m e > < D i s p l a y N a m e > D r a w   R a t e % < / D i s p l a y N a m e > < V i s i b l e > F a l s e < / V i s i b l e > < / i t e m > < i t e m > < M e a s u r e N a m e > S e l e c t e d   G o a l s   F o r < / M e a s u r e N a m e > < D i s p l a y N a m e > S e l e c t e d   G o a l s   F o r < / D i s p l a y N a m e > < V i s i b l e > F a l s e < / V i s i b l e > < / i t e m > < i t e m > < M e a s u r e N a m e > S e l e c t e d   G o a l s   A g a i n s t < / M e a s u r e N a m e > < D i s p l a y N a m e > S e l e c t e d   G o a l s   A g a i n s t < / D i s p l a y N a m e > < V i s i b l e > F a l s e < / V i s i b l e > < / i t e m > < i t e m > < M e a s u r e N a m e > G o a l   D i f f e r e n c e < / M e a s u r e N a m e > < D i s p l a y N a m e > G o a l   D i f f e r e n c e < / 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9911097A-D994-4D55-AB3E-2C782EB6B113}">
  <ds:schemaRefs/>
</ds:datastoreItem>
</file>

<file path=customXml/itemProps10.xml><?xml version="1.0" encoding="utf-8"?>
<ds:datastoreItem xmlns:ds="http://schemas.openxmlformats.org/officeDocument/2006/customXml" ds:itemID="{7D9C3F78-B1C6-4274-8B89-BC875D958888}">
  <ds:schemaRefs/>
</ds:datastoreItem>
</file>

<file path=customXml/itemProps11.xml><?xml version="1.0" encoding="utf-8"?>
<ds:datastoreItem xmlns:ds="http://schemas.openxmlformats.org/officeDocument/2006/customXml" ds:itemID="{3394E76D-966F-40D1-A653-EB1A867F590E}">
  <ds:schemaRefs/>
</ds:datastoreItem>
</file>

<file path=customXml/itemProps12.xml><?xml version="1.0" encoding="utf-8"?>
<ds:datastoreItem xmlns:ds="http://schemas.openxmlformats.org/officeDocument/2006/customXml" ds:itemID="{B12AA718-7F46-42FC-8FDF-8993FC3F4CB9}">
  <ds:schemaRefs/>
</ds:datastoreItem>
</file>

<file path=customXml/itemProps13.xml><?xml version="1.0" encoding="utf-8"?>
<ds:datastoreItem xmlns:ds="http://schemas.openxmlformats.org/officeDocument/2006/customXml" ds:itemID="{2540D809-F1F1-49AB-B5A2-7036F1FABEA1}">
  <ds:schemaRefs/>
</ds:datastoreItem>
</file>

<file path=customXml/itemProps14.xml><?xml version="1.0" encoding="utf-8"?>
<ds:datastoreItem xmlns:ds="http://schemas.openxmlformats.org/officeDocument/2006/customXml" ds:itemID="{80755F55-45AC-448F-BA53-FF959372C32D}">
  <ds:schemaRefs/>
</ds:datastoreItem>
</file>

<file path=customXml/itemProps15.xml><?xml version="1.0" encoding="utf-8"?>
<ds:datastoreItem xmlns:ds="http://schemas.openxmlformats.org/officeDocument/2006/customXml" ds:itemID="{19C5FC56-007C-439F-9B51-7959CD56CFD2}">
  <ds:schemaRefs/>
</ds:datastoreItem>
</file>

<file path=customXml/itemProps16.xml><?xml version="1.0" encoding="utf-8"?>
<ds:datastoreItem xmlns:ds="http://schemas.openxmlformats.org/officeDocument/2006/customXml" ds:itemID="{4E9C9765-7705-4A5F-9443-D83209997F0B}">
  <ds:schemaRefs>
    <ds:schemaRef ds:uri="http://schemas.microsoft.com/DataMashup"/>
  </ds:schemaRefs>
</ds:datastoreItem>
</file>

<file path=customXml/itemProps17.xml><?xml version="1.0" encoding="utf-8"?>
<ds:datastoreItem xmlns:ds="http://schemas.openxmlformats.org/officeDocument/2006/customXml" ds:itemID="{2D2D1F9A-7DB3-4FEF-9E55-AA171BD146CB}">
  <ds:schemaRefs/>
</ds:datastoreItem>
</file>

<file path=customXml/itemProps18.xml><?xml version="1.0" encoding="utf-8"?>
<ds:datastoreItem xmlns:ds="http://schemas.openxmlformats.org/officeDocument/2006/customXml" ds:itemID="{78C4FA9F-ADA4-4752-AC11-A97B41B74F94}">
  <ds:schemaRefs/>
</ds:datastoreItem>
</file>

<file path=customXml/itemProps19.xml><?xml version="1.0" encoding="utf-8"?>
<ds:datastoreItem xmlns:ds="http://schemas.openxmlformats.org/officeDocument/2006/customXml" ds:itemID="{1B914065-0A9C-4D77-9EEE-3639B1801A74}">
  <ds:schemaRefs/>
</ds:datastoreItem>
</file>

<file path=customXml/itemProps2.xml><?xml version="1.0" encoding="utf-8"?>
<ds:datastoreItem xmlns:ds="http://schemas.openxmlformats.org/officeDocument/2006/customXml" ds:itemID="{042506F1-B2DE-4149-B340-C44095614874}">
  <ds:schemaRefs/>
</ds:datastoreItem>
</file>

<file path=customXml/itemProps20.xml><?xml version="1.0" encoding="utf-8"?>
<ds:datastoreItem xmlns:ds="http://schemas.openxmlformats.org/officeDocument/2006/customXml" ds:itemID="{99D8F552-65C9-4237-8D58-0B36A0604ACA}">
  <ds:schemaRefs/>
</ds:datastoreItem>
</file>

<file path=customXml/itemProps21.xml><?xml version="1.0" encoding="utf-8"?>
<ds:datastoreItem xmlns:ds="http://schemas.openxmlformats.org/officeDocument/2006/customXml" ds:itemID="{6F344697-B08F-49D8-AC78-04C23C58EA53}">
  <ds:schemaRefs/>
</ds:datastoreItem>
</file>

<file path=customXml/itemProps22.xml><?xml version="1.0" encoding="utf-8"?>
<ds:datastoreItem xmlns:ds="http://schemas.openxmlformats.org/officeDocument/2006/customXml" ds:itemID="{4637B790-36D8-452C-BD26-271354E63F0B}">
  <ds:schemaRefs/>
</ds:datastoreItem>
</file>

<file path=customXml/itemProps23.xml><?xml version="1.0" encoding="utf-8"?>
<ds:datastoreItem xmlns:ds="http://schemas.openxmlformats.org/officeDocument/2006/customXml" ds:itemID="{03FCF021-10FA-4920-B940-B0D6F3A5A611}">
  <ds:schemaRefs/>
</ds:datastoreItem>
</file>

<file path=customXml/itemProps24.xml><?xml version="1.0" encoding="utf-8"?>
<ds:datastoreItem xmlns:ds="http://schemas.openxmlformats.org/officeDocument/2006/customXml" ds:itemID="{BC41BF70-4789-4371-9072-F47007CF8F09}">
  <ds:schemaRefs/>
</ds:datastoreItem>
</file>

<file path=customXml/itemProps25.xml><?xml version="1.0" encoding="utf-8"?>
<ds:datastoreItem xmlns:ds="http://schemas.openxmlformats.org/officeDocument/2006/customXml" ds:itemID="{9D09E470-56D5-46FC-B6C4-BB4F73E68011}">
  <ds:schemaRefs/>
</ds:datastoreItem>
</file>

<file path=customXml/itemProps26.xml><?xml version="1.0" encoding="utf-8"?>
<ds:datastoreItem xmlns:ds="http://schemas.openxmlformats.org/officeDocument/2006/customXml" ds:itemID="{76142923-BE0E-465E-BEAA-C9DEFCDBAF41}">
  <ds:schemaRefs/>
</ds:datastoreItem>
</file>

<file path=customXml/itemProps27.xml><?xml version="1.0" encoding="utf-8"?>
<ds:datastoreItem xmlns:ds="http://schemas.openxmlformats.org/officeDocument/2006/customXml" ds:itemID="{6E610479-1605-4790-8899-C1C3C50D16D0}">
  <ds:schemaRefs/>
</ds:datastoreItem>
</file>

<file path=customXml/itemProps28.xml><?xml version="1.0" encoding="utf-8"?>
<ds:datastoreItem xmlns:ds="http://schemas.openxmlformats.org/officeDocument/2006/customXml" ds:itemID="{7A83EC1A-C265-4653-96BE-CE0781F3D549}">
  <ds:schemaRefs/>
</ds:datastoreItem>
</file>

<file path=customXml/itemProps29.xml><?xml version="1.0" encoding="utf-8"?>
<ds:datastoreItem xmlns:ds="http://schemas.openxmlformats.org/officeDocument/2006/customXml" ds:itemID="{5B0CD9BE-CCEA-46F3-B5F3-4320D8FBEEDC}">
  <ds:schemaRefs/>
</ds:datastoreItem>
</file>

<file path=customXml/itemProps3.xml><?xml version="1.0" encoding="utf-8"?>
<ds:datastoreItem xmlns:ds="http://schemas.openxmlformats.org/officeDocument/2006/customXml" ds:itemID="{47D96E91-B828-45C3-BAAB-0CEAD1E70265}">
  <ds:schemaRefs/>
</ds:datastoreItem>
</file>

<file path=customXml/itemProps4.xml><?xml version="1.0" encoding="utf-8"?>
<ds:datastoreItem xmlns:ds="http://schemas.openxmlformats.org/officeDocument/2006/customXml" ds:itemID="{580557ED-A5CA-452C-B544-CA613FA99BD7}">
  <ds:schemaRefs/>
</ds:datastoreItem>
</file>

<file path=customXml/itemProps5.xml><?xml version="1.0" encoding="utf-8"?>
<ds:datastoreItem xmlns:ds="http://schemas.openxmlformats.org/officeDocument/2006/customXml" ds:itemID="{023194B7-2EE8-40AF-80FF-D4301B8A9736}">
  <ds:schemaRefs/>
</ds:datastoreItem>
</file>

<file path=customXml/itemProps6.xml><?xml version="1.0" encoding="utf-8"?>
<ds:datastoreItem xmlns:ds="http://schemas.openxmlformats.org/officeDocument/2006/customXml" ds:itemID="{87F05C08-F91C-41BC-B935-44908EBD9E4F}">
  <ds:schemaRefs/>
</ds:datastoreItem>
</file>

<file path=customXml/itemProps7.xml><?xml version="1.0" encoding="utf-8"?>
<ds:datastoreItem xmlns:ds="http://schemas.openxmlformats.org/officeDocument/2006/customXml" ds:itemID="{1518F4D8-439C-43E0-9678-A9F1D84AEC8C}">
  <ds:schemaRefs/>
</ds:datastoreItem>
</file>

<file path=customXml/itemProps8.xml><?xml version="1.0" encoding="utf-8"?>
<ds:datastoreItem xmlns:ds="http://schemas.openxmlformats.org/officeDocument/2006/customXml" ds:itemID="{30E21A9E-E3FC-4DFC-8B63-E3AB4EA054A2}">
  <ds:schemaRefs/>
</ds:datastoreItem>
</file>

<file path=customXml/itemProps9.xml><?xml version="1.0" encoding="utf-8"?>
<ds:datastoreItem xmlns:ds="http://schemas.openxmlformats.org/officeDocument/2006/customXml" ds:itemID="{20A958B4-C056-4539-A844-DECCFCAC116C}">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ANALYSIS</vt:lpstr>
      <vt:lpstr>Dashboard</vt:lpstr>
      <vt:lpstr>manchester city(1)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HP</dc:creator>
  <cp:lastModifiedBy>HP</cp:lastModifiedBy>
  <dcterms:created xsi:type="dcterms:W3CDTF">2025-07-26T14:16:19Z</dcterms:created>
  <dcterms:modified xsi:type="dcterms:W3CDTF">2026-02-14T18:24:41Z</dcterms:modified>
</cp:coreProperties>
</file>